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<sst xmlns="http://schemas.openxmlformats.org/spreadsheetml/2006/main" count="206" uniqueCount="172">
  <si>
    <t xml:space="preserve">Rozpočet obce Stratená – návrh  2024</t>
  </si>
  <si>
    <t xml:space="preserve">Skutočnosť</t>
  </si>
  <si>
    <t xml:space="preserve">Očakávaná</t>
  </si>
  <si>
    <t xml:space="preserve">Návrh </t>
  </si>
  <si>
    <t xml:space="preserve">Predpoklad</t>
  </si>
  <si>
    <t xml:space="preserve">Skut. 2023</t>
  </si>
  <si>
    <t xml:space="preserve">Rozpočtu 2024</t>
  </si>
  <si>
    <t xml:space="preserve">Príjmy</t>
  </si>
  <si>
    <t xml:space="preserve">Bežné príjmy</t>
  </si>
  <si>
    <t xml:space="preserve">Kapitálové príjmy</t>
  </si>
  <si>
    <t xml:space="preserve">Finančné operácie</t>
  </si>
  <si>
    <t xml:space="preserve">Spolu</t>
  </si>
  <si>
    <t xml:space="preserve">Výdavky</t>
  </si>
  <si>
    <t xml:space="preserve">Bežné výdavky</t>
  </si>
  <si>
    <t xml:space="preserve">     74.004.70</t>
  </si>
  <si>
    <t xml:space="preserve">Kapitálové výdavky</t>
  </si>
  <si>
    <t xml:space="preserve">Fin.operácie</t>
  </si>
  <si>
    <t xml:space="preserve">Výsledok </t>
  </si>
  <si>
    <t xml:space="preserve">hospodárenia</t>
  </si>
  <si>
    <t xml:space="preserve">Bežný rozpočet</t>
  </si>
  <si>
    <t xml:space="preserve">Kapitálový rozpočet</t>
  </si>
  <si>
    <t xml:space="preserve">Výsledok hospodárenia</t>
  </si>
  <si>
    <t xml:space="preserve">Návrh rozpočtu obce Stratená 2024</t>
  </si>
  <si>
    <t xml:space="preserve">Kód</t>
  </si>
  <si>
    <t xml:space="preserve">Členenie</t>
  </si>
  <si>
    <t xml:space="preserve">Názov</t>
  </si>
  <si>
    <t xml:space="preserve">Skut.</t>
  </si>
  <si>
    <t xml:space="preserve">Skut</t>
  </si>
  <si>
    <t xml:space="preserve">Očak skut</t>
  </si>
  <si>
    <t xml:space="preserve">Návrh</t>
  </si>
  <si>
    <t xml:space="preserve">zdroja</t>
  </si>
  <si>
    <t xml:space="preserve">01.1.1.6</t>
  </si>
  <si>
    <t xml:space="preserve">Všeobecné verejné služby</t>
  </si>
  <si>
    <t xml:space="preserve">Všeobecný materiál</t>
  </si>
  <si>
    <t xml:space="preserve">Sčítanie</t>
  </si>
  <si>
    <t xml:space="preserve">voľby</t>
  </si>
  <si>
    <t xml:space="preserve">11AC1</t>
  </si>
  <si>
    <t xml:space="preserve">ESF -prostr ŠR</t>
  </si>
  <si>
    <t xml:space="preserve">11AC2</t>
  </si>
  <si>
    <t xml:space="preserve">Projekty </t>
  </si>
  <si>
    <t xml:space="preserve"> 01.1.2</t>
  </si>
  <si>
    <t xml:space="preserve">Finančné a rozpočtové záležitosti</t>
  </si>
  <si>
    <t xml:space="preserve">Tarifný plat</t>
  </si>
  <si>
    <t xml:space="preserve">Odvody</t>
  </si>
  <si>
    <t xml:space="preserve">Poistné do Soc.poisť.-dôchodkové</t>
  </si>
  <si>
    <t xml:space="preserve">Poistné do Soc.poisť.-úrazové</t>
  </si>
  <si>
    <t xml:space="preserve">Poistné do Soc.poisť.-invalidné</t>
  </si>
  <si>
    <t xml:space="preserve">Poistné do Soc.poisť.-nezamestnanosť</t>
  </si>
  <si>
    <t xml:space="preserve">Poistné do Soc.poisť.-rezervný fond</t>
  </si>
  <si>
    <t xml:space="preserve">Energie- elektrina OÚ</t>
  </si>
  <si>
    <t xml:space="preserve">Vodné,stočné</t>
  </si>
  <si>
    <t xml:space="preserve">Telekomunikačné služby</t>
  </si>
  <si>
    <t xml:space="preserve">SOZA</t>
  </si>
  <si>
    <t xml:space="preserve">Poštové poplatky</t>
  </si>
  <si>
    <t xml:space="preserve">Výpočtová technika</t>
  </si>
  <si>
    <t xml:space="preserve">Všeobecný materiál- papier, toner, farby, diskety, tlačivá, lekár.</t>
  </si>
  <si>
    <t xml:space="preserve">Knihy,časopisy,noviny</t>
  </si>
  <si>
    <t xml:space="preserve">Palivá ako zdroj energie</t>
  </si>
  <si>
    <t xml:space="preserve">Reprezentačné</t>
  </si>
  <si>
    <t xml:space="preserve">Palivo, mazivá, oleje, špec.kvapaliny</t>
  </si>
  <si>
    <t xml:space="preserve">Auto parkovne,znamka</t>
  </si>
  <si>
    <t xml:space="preserve">Špec.strojov a objektov- opravy</t>
  </si>
  <si>
    <t xml:space="preserve">Rut.a štand.údržba výpočtovej techniky</t>
  </si>
  <si>
    <t xml:space="preserve">Rut a štand.údržba špec.strojov</t>
  </si>
  <si>
    <t xml:space="preserve">Špec.služby- audit,archív,made,moad</t>
  </si>
  <si>
    <t xml:space="preserve">Poplatky a odvody</t>
  </si>
  <si>
    <t xml:space="preserve">Stravovanie zamestn a cestovné</t>
  </si>
  <si>
    <t xml:space="preserve">Poistné budovy autá</t>
  </si>
  <si>
    <t xml:space="preserve">Prídel do sociálneho fondu</t>
  </si>
  <si>
    <t xml:space="preserve">Kolky</t>
  </si>
  <si>
    <t xml:space="preserve">Odmeny a príspevky</t>
  </si>
  <si>
    <t xml:space="preserve">Odmeny zam.mimo prac.pomeru TIC+OÚ</t>
  </si>
  <si>
    <t xml:space="preserve">Transfery rozpočtovej organizácii-spol.úr.</t>
  </si>
  <si>
    <t xml:space="preserve">Na členské príspevky v združeniach</t>
  </si>
  <si>
    <t xml:space="preserve">O3.2.0</t>
  </si>
  <si>
    <t xml:space="preserve">Ochrana pred požiarmi</t>
  </si>
  <si>
    <t xml:space="preserve">Energie</t>
  </si>
  <si>
    <t xml:space="preserve">Palivo,mazivá,oleje,špeciál.kvapaliny</t>
  </si>
  <si>
    <t xml:space="preserve">Servis, údržba, opravy</t>
  </si>
  <si>
    <t xml:space="preserve">Revízie HP</t>
  </si>
  <si>
    <t xml:space="preserve">Odmena preventívar</t>
  </si>
  <si>
    <t xml:space="preserve">O4.5.1.</t>
  </si>
  <si>
    <t xml:space="preserve">Cestná doprava</t>
  </si>
  <si>
    <t xml:space="preserve">Rut a štand.údržba budov, objektov</t>
  </si>
  <si>
    <t xml:space="preserve">O5.1.0.</t>
  </si>
  <si>
    <t xml:space="preserve">Nakladanie s odpadmi</t>
  </si>
  <si>
    <t xml:space="preserve">Odp.nádoby</t>
  </si>
  <si>
    <t xml:space="preserve">Všeobecné služby- Fúra</t>
  </si>
  <si>
    <t xml:space="preserve">O5.3.0.</t>
  </si>
  <si>
    <t xml:space="preserve">Znižovanie znečisťovania</t>
  </si>
  <si>
    <t xml:space="preserve">Material-vrecia,metla,lopata,farba,stetce</t>
  </si>
  <si>
    <t xml:space="preserve">O6.2.0.</t>
  </si>
  <si>
    <t xml:space="preserve">Rozvoj obce</t>
  </si>
  <si>
    <t xml:space="preserve">Energie- pavilón, záchody</t>
  </si>
  <si>
    <t xml:space="preserve">Všeobecný material Ille a čist.</t>
  </si>
  <si>
    <t xml:space="preserve">Poh.hmoty-brigádypíla,</t>
  </si>
  <si>
    <t xml:space="preserve">výsadba zelene</t>
  </si>
  <si>
    <t xml:space="preserve">Zima</t>
  </si>
  <si>
    <t xml:space="preserve">611+625</t>
  </si>
  <si>
    <t xml:space="preserve">mzdy TIC</t>
  </si>
  <si>
    <t xml:space="preserve">TIC suveníry</t>
  </si>
  <si>
    <t xml:space="preserve">Všeobecné služby</t>
  </si>
  <si>
    <t xml:space="preserve">O6.3.0.</t>
  </si>
  <si>
    <t xml:space="preserve">Zásobovanie vodou</t>
  </si>
  <si>
    <t xml:space="preserve">Vodovody,kanálizác</t>
  </si>
  <si>
    <t xml:space="preserve">O6.4.0.</t>
  </si>
  <si>
    <t xml:space="preserve">Verejné osvetlenie</t>
  </si>
  <si>
    <t xml:space="preserve">Materiál-ziarovky,ističe</t>
  </si>
  <si>
    <t xml:space="preserve">Odmeny za údržbu ver.osv.</t>
  </si>
  <si>
    <t xml:space="preserve">O8.2.0.9.</t>
  </si>
  <si>
    <t xml:space="preserve">Ostat.kult.služby-Kult.spol.zar Pelc</t>
  </si>
  <si>
    <t xml:space="preserve">Všeobecný materiál- štetce,farby,cement</t>
  </si>
  <si>
    <t xml:space="preserve">Akcie</t>
  </si>
  <si>
    <t xml:space="preserve">O8.3.0.</t>
  </si>
  <si>
    <t xml:space="preserve">Vysielacie a vydavateľské služby-kablov.</t>
  </si>
  <si>
    <t xml:space="preserve">Rut a štandard.údržba telekomunuk.techn</t>
  </si>
  <si>
    <t xml:space="preserve">Odmeny zam.mimo prac.pomeru</t>
  </si>
  <si>
    <t xml:space="preserve">O8.4.0.</t>
  </si>
  <si>
    <t xml:space="preserve">Náboženské a iné spoločenské služby</t>
  </si>
  <si>
    <t xml:space="preserve">Materiál-drevo cint, farby</t>
  </si>
  <si>
    <t xml:space="preserve">Rut a štand.údržba budov, objektov- cintorín</t>
  </si>
  <si>
    <t xml:space="preserve">Stara cesta</t>
  </si>
  <si>
    <t xml:space="preserve">Kultúra</t>
  </si>
  <si>
    <t xml:space="preserve">OCÚ</t>
  </si>
  <si>
    <t xml:space="preserve">Splatka úveru</t>
  </si>
  <si>
    <t xml:space="preserve">Výdavky celkom</t>
  </si>
  <si>
    <t xml:space="preserve">Návrh rozpočtu obce Stratená </t>
  </si>
  <si>
    <t xml:space="preserve">Skutoč.</t>
  </si>
  <si>
    <t xml:space="preserve">Očak.skut.</t>
  </si>
  <si>
    <t xml:space="preserve">Transfery zo štátneho rozpočtu</t>
  </si>
  <si>
    <t xml:space="preserve">REGOB</t>
  </si>
  <si>
    <t xml:space="preserve">Dotácie</t>
  </si>
  <si>
    <t xml:space="preserve">úrad vlády</t>
  </si>
  <si>
    <t xml:space="preserve">Sčítanie obyvatelov</t>
  </si>
  <si>
    <t xml:space="preserve">11T1</t>
  </si>
  <si>
    <t xml:space="preserve">ESF prostr.ES</t>
  </si>
  <si>
    <t xml:space="preserve">ÚPSVAR</t>
  </si>
  <si>
    <t xml:space="preserve">Granty</t>
  </si>
  <si>
    <t xml:space="preserve">11T2</t>
  </si>
  <si>
    <t xml:space="preserve">ESF prostr.ŠR</t>
  </si>
  <si>
    <t xml:space="preserve">Hasiči</t>
  </si>
  <si>
    <t xml:space="preserve">Daňové príjmy</t>
  </si>
  <si>
    <t xml:space="preserve">Výnos z dane z príjmov</t>
  </si>
  <si>
    <t xml:space="preserve">Dane z majetku</t>
  </si>
  <si>
    <t xml:space="preserve">Z pozemkov</t>
  </si>
  <si>
    <t xml:space="preserve">Zo stavieb</t>
  </si>
  <si>
    <t xml:space="preserve">Dane za špecifické služby</t>
  </si>
  <si>
    <t xml:space="preserve">Za psa</t>
  </si>
  <si>
    <t xml:space="preserve">Za ubytovanie</t>
  </si>
  <si>
    <t xml:space="preserve">Za kom.odpady a a drobný stav.odpad</t>
  </si>
  <si>
    <t xml:space="preserve">Podnikateľská </t>
  </si>
  <si>
    <t xml:space="preserve">Z prenajatých budov, priestorov a objektov</t>
  </si>
  <si>
    <t xml:space="preserve">WC DĽJ</t>
  </si>
  <si>
    <t xml:space="preserve">Parkovné autá</t>
  </si>
  <si>
    <t xml:space="preserve">Energie TIC</t>
  </si>
  <si>
    <t xml:space="preserve">Reklamné predmety</t>
  </si>
  <si>
    <t xml:space="preserve">Nedaňové príjmy</t>
  </si>
  <si>
    <t xml:space="preserve">Vyhlásenie MR</t>
  </si>
  <si>
    <t xml:space="preserve">Hrobové miesta</t>
  </si>
  <si>
    <t xml:space="preserve">Ostatné poplatky700</t>
  </si>
  <si>
    <t xml:space="preserve">Recyklačný fond</t>
  </si>
  <si>
    <t xml:space="preserve">Za stravné</t>
  </si>
  <si>
    <t xml:space="preserve">Úroky z vkladov</t>
  </si>
  <si>
    <t xml:space="preserve">Vrátky</t>
  </si>
  <si>
    <t xml:space="preserve">Iné</t>
  </si>
  <si>
    <t xml:space="preserve">Transfer Starácesta</t>
  </si>
  <si>
    <t xml:space="preserve">Transfer</t>
  </si>
  <si>
    <t xml:space="preserve">Enviro</t>
  </si>
  <si>
    <t xml:space="preserve">Transfer – Krčma</t>
  </si>
  <si>
    <t xml:space="preserve">Krčma rez.fond</t>
  </si>
  <si>
    <t xml:space="preserve">Prevod prostriedkov</t>
  </si>
  <si>
    <t xml:space="preserve">Príjmy celkom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</si>
</sst>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[$-41B]General"/>
    <numFmt numFmtId="167" formatCode="[$-41B]0.00"/>
    <numFmt numFmtId="168" formatCode="[$-41B]DD/MM/YYYY"/>
    <numFmt numFmtId="169" formatCode="[$-41B]#,##0.00"/>
    <numFmt numFmtId="170" formatCode="General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sz val="22"/>
      <name val="Arial"/>
      <family val="2"/>
      <charset val="238"/>
    </font>
    <font>
      <b val="true"/>
      <sz val="22"/>
      <name val="Arial"/>
      <family val="2"/>
      <charset val="238"/>
    </font>
    <font>
      <sz val="10"/>
      <name val="SimSun"/>
      <family val="2"/>
      <charset val="238"/>
    </font>
    <font>
      <b val="true"/>
      <i val="true"/>
      <sz val="22"/>
      <name val="Arial"/>
      <family val="2"/>
      <charset val="238"/>
    </font>
    <font>
      <b val="true"/>
      <i val="true"/>
      <sz val="22"/>
      <color rgb="FF0D0D0D"/>
      <name val="Arial"/>
      <family val="2"/>
      <charset val="238"/>
    </font>
    <font>
      <i val="true"/>
      <sz val="22"/>
      <name val="Arial"/>
      <family val="2"/>
      <charset val="238"/>
    </font>
    <font>
      <sz val="22"/>
      <name val="SimSun"/>
      <family val="2"/>
      <charset val="238"/>
    </font>
    <font>
      <b val="true"/>
      <i val="true"/>
      <u val="single"/>
      <sz val="22"/>
      <name val="Arial"/>
      <family val="2"/>
      <charset val="238"/>
    </font>
    <font>
      <sz val="22"/>
      <color rgb="FF000000"/>
      <name val="Arial"/>
      <family val="2"/>
      <charset val="238"/>
    </font>
    <font>
      <b val="true"/>
      <sz val="22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4C7DC"/>
        <bgColor rgb="FFCCC1DA"/>
      </patternFill>
    </fill>
    <fill>
      <patternFill patternType="solid">
        <fgColor rgb="FFFFFFD7"/>
        <bgColor rgb="FFFFFFFF"/>
      </patternFill>
    </fill>
    <fill>
      <patternFill patternType="solid">
        <fgColor rgb="FFCCC1DA"/>
        <bgColor rgb="FFB4C7D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D7"/>
      </patternFill>
    </fill>
    <fill>
      <patternFill patternType="solid">
        <fgColor rgb="FFE6E0EC"/>
        <bgColor rgb="FFDBEEF4"/>
      </patternFill>
    </fill>
    <fill>
      <patternFill patternType="solid">
        <fgColor rgb="FFDBEEF4"/>
        <bgColor rgb="FFE6E0EC"/>
      </patternFill>
    </fill>
    <fill>
      <patternFill patternType="solid">
        <fgColor rgb="FF66FFFF"/>
        <bgColor rgb="FFB7DEE8"/>
      </patternFill>
    </fill>
    <fill>
      <patternFill patternType="solid">
        <fgColor rgb="FFB7DEE8"/>
        <bgColor rgb="FFB4C7DC"/>
      </patternFill>
    </fill>
    <fill>
      <patternFill patternType="solid">
        <fgColor rgb="FFFFFF66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n"/>
      <right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ck"/>
      <right style="thick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2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5" borderId="1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7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4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7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4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8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8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8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8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2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4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2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2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9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9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9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6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6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6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5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9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4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4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1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10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1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1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  <cellStyle name="Excel Built-in Normal 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D7"/>
      <rgbColor rgb="FFDBEEF4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CCFFCC"/>
      <rgbColor rgb="FFFFFF66"/>
      <rgbColor rgb="FFB7DEE8"/>
      <rgbColor rgb="FFFF99CC"/>
      <rgbColor rgb="FFCC99FF"/>
      <rgbColor rgb="FFFFCC99"/>
      <rgbColor rgb="FF3366FF"/>
      <rgbColor rgb="FF66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H2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17" activeCellId="0" sqref="H17"/>
    </sheetView>
  </sheetViews>
  <sheetFormatPr defaultRowHeight="12.8" zeroHeight="false" outlineLevelRow="0" outlineLevelCol="0"/>
  <cols>
    <col collapsed="false" customWidth="true" hidden="false" outlineLevel="0" max="1" min="1" style="0" width="21.33"/>
    <col collapsed="false" customWidth="true" hidden="false" outlineLevel="0" max="5" min="2" style="0" width="11.64"/>
    <col collapsed="false" customWidth="true" hidden="false" outlineLevel="0" max="6" min="6" style="0" width="13.63"/>
    <col collapsed="false" customWidth="true" hidden="false" outlineLevel="0" max="7" min="7" style="0" width="11.15"/>
    <col collapsed="false" customWidth="true" hidden="false" outlineLevel="0" max="1025" min="8" style="0" width="11.64"/>
  </cols>
  <sheetData>
    <row r="2" customFormat="false" ht="12.8" hidden="false" customHeight="false" outlineLevel="0" collapsed="false">
      <c r="B2" s="1" t="s">
        <v>0</v>
      </c>
      <c r="C2" s="1"/>
      <c r="D2" s="1"/>
      <c r="E2" s="1"/>
    </row>
    <row r="4" customFormat="false" ht="12.8" hidden="false" customHeight="false" outlineLevel="0" collapsed="false">
      <c r="A4" s="2"/>
      <c r="B4" s="3" t="s">
        <v>1</v>
      </c>
      <c r="C4" s="3" t="s">
        <v>1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4</v>
      </c>
    </row>
    <row r="5" customFormat="false" ht="12.8" hidden="false" customHeight="false" outlineLevel="0" collapsed="false">
      <c r="A5" s="2"/>
      <c r="B5" s="4" t="n">
        <v>2020</v>
      </c>
      <c r="C5" s="4" t="n">
        <v>2021</v>
      </c>
      <c r="D5" s="4" t="n">
        <v>2022</v>
      </c>
      <c r="E5" s="4" t="s">
        <v>5</v>
      </c>
      <c r="F5" s="4" t="s">
        <v>6</v>
      </c>
      <c r="G5" s="4" t="n">
        <v>2025</v>
      </c>
      <c r="H5" s="4" t="n">
        <v>2026</v>
      </c>
    </row>
    <row r="6" customFormat="false" ht="12.8" hidden="false" customHeight="false" outlineLevel="0" collapsed="false">
      <c r="A6" s="5" t="s">
        <v>7</v>
      </c>
      <c r="B6" s="6"/>
      <c r="C6" s="6"/>
      <c r="D6" s="6"/>
      <c r="E6" s="6"/>
      <c r="G6" s="6"/>
      <c r="H6" s="6"/>
    </row>
    <row r="7" customFormat="false" ht="12.8" hidden="false" customHeight="false" outlineLevel="0" collapsed="false">
      <c r="A7" s="5" t="s">
        <v>8</v>
      </c>
      <c r="B7" s="7" t="n">
        <v>74425.1</v>
      </c>
      <c r="C7" s="7" t="n">
        <v>77055.94</v>
      </c>
      <c r="D7" s="7" t="n">
        <v>75795</v>
      </c>
      <c r="E7" s="7" t="n">
        <v>152717</v>
      </c>
      <c r="F7" s="7" t="n">
        <v>85000</v>
      </c>
      <c r="G7" s="7" t="n">
        <v>90000</v>
      </c>
      <c r="H7" s="7" t="n">
        <v>95000</v>
      </c>
    </row>
    <row r="8" customFormat="false" ht="12.8" hidden="false" customHeight="false" outlineLevel="0" collapsed="false">
      <c r="A8" s="5" t="s">
        <v>9</v>
      </c>
      <c r="B8" s="7"/>
      <c r="C8" s="7" t="n">
        <v>3640</v>
      </c>
      <c r="D8" s="7"/>
      <c r="E8" s="7"/>
      <c r="F8" s="7" t="n">
        <v>0</v>
      </c>
      <c r="G8" s="7"/>
      <c r="H8" s="7"/>
    </row>
    <row r="9" customFormat="false" ht="12.8" hidden="false" customHeight="false" outlineLevel="0" collapsed="false">
      <c r="A9" s="5" t="s">
        <v>10</v>
      </c>
      <c r="B9" s="7" t="n">
        <v>14160</v>
      </c>
      <c r="C9" s="7" t="n">
        <v>5000</v>
      </c>
      <c r="D9" s="7"/>
      <c r="E9" s="7" t="n">
        <v>0</v>
      </c>
      <c r="F9" s="7" t="n">
        <v>0</v>
      </c>
      <c r="G9" s="7"/>
      <c r="H9" s="7"/>
    </row>
    <row r="10" customFormat="false" ht="12.8" hidden="false" customHeight="false" outlineLevel="0" collapsed="false">
      <c r="A10" s="5" t="s">
        <v>11</v>
      </c>
      <c r="B10" s="8" t="n">
        <f aca="false">SUM(B6:B9)</f>
        <v>88585.1</v>
      </c>
      <c r="C10" s="8" t="n">
        <f aca="false">SUM(C7:C9)</f>
        <v>85695.94</v>
      </c>
      <c r="D10" s="8" t="n">
        <v>75795</v>
      </c>
      <c r="E10" s="8" t="n">
        <f aca="false">SUM(E7:E9)</f>
        <v>152717</v>
      </c>
      <c r="F10" s="8" t="n">
        <f aca="false">SUM(F7:F9)</f>
        <v>85000</v>
      </c>
      <c r="G10" s="8" t="n">
        <f aca="false">SUM(G7:G9)</f>
        <v>90000</v>
      </c>
      <c r="H10" s="8" t="n">
        <f aca="false">SUM(H7:H9)</f>
        <v>95000</v>
      </c>
    </row>
    <row r="11" customFormat="false" ht="12.8" hidden="false" customHeight="false" outlineLevel="0" collapsed="false">
      <c r="A11" s="5"/>
      <c r="B11" s="7"/>
      <c r="C11" s="7"/>
      <c r="D11" s="7"/>
      <c r="E11" s="7"/>
      <c r="F11" s="7"/>
      <c r="G11" s="7"/>
      <c r="H11" s="7"/>
    </row>
    <row r="12" customFormat="false" ht="12.8" hidden="false" customHeight="false" outlineLevel="0" collapsed="false">
      <c r="A12" s="9" t="s">
        <v>12</v>
      </c>
      <c r="B12" s="10"/>
      <c r="C12" s="10"/>
      <c r="D12" s="10"/>
      <c r="E12" s="10"/>
      <c r="F12" s="10"/>
      <c r="G12" s="10"/>
      <c r="H12" s="10"/>
    </row>
    <row r="13" customFormat="false" ht="12.8" hidden="false" customHeight="false" outlineLevel="0" collapsed="false">
      <c r="A13" s="5" t="s">
        <v>13</v>
      </c>
      <c r="B13" s="11" t="s">
        <v>14</v>
      </c>
      <c r="C13" s="7" t="n">
        <v>69553.51</v>
      </c>
      <c r="D13" s="7" t="n">
        <v>74727</v>
      </c>
      <c r="E13" s="7" t="n">
        <v>134812</v>
      </c>
      <c r="F13" s="7" t="n">
        <v>83932</v>
      </c>
      <c r="G13" s="7" t="n">
        <v>90000</v>
      </c>
      <c r="H13" s="7" t="n">
        <v>95000</v>
      </c>
    </row>
    <row r="14" customFormat="false" ht="12.8" hidden="false" customHeight="false" outlineLevel="0" collapsed="false">
      <c r="A14" s="5" t="s">
        <v>15</v>
      </c>
      <c r="B14" s="7"/>
      <c r="C14" s="7" t="n">
        <v>9521.6</v>
      </c>
      <c r="D14" s="7"/>
      <c r="E14" s="7"/>
      <c r="F14" s="7" t="n">
        <v>0</v>
      </c>
      <c r="G14" s="7"/>
      <c r="H14" s="7"/>
    </row>
    <row r="15" customFormat="false" ht="12.8" hidden="false" customHeight="false" outlineLevel="0" collapsed="false">
      <c r="A15" s="5" t="s">
        <v>16</v>
      </c>
      <c r="B15" s="7" t="n">
        <v>1068</v>
      </c>
      <c r="C15" s="7" t="n">
        <v>1068</v>
      </c>
      <c r="D15" s="7" t="n">
        <v>1068</v>
      </c>
      <c r="E15" s="7" t="n">
        <v>1068</v>
      </c>
      <c r="F15" s="7" t="n">
        <v>1068</v>
      </c>
      <c r="G15" s="7"/>
      <c r="H15" s="7"/>
    </row>
    <row r="16" customFormat="false" ht="12.8" hidden="false" customHeight="false" outlineLevel="0" collapsed="false">
      <c r="A16" s="5" t="s">
        <v>11</v>
      </c>
      <c r="B16" s="8" t="n">
        <v>75072.7</v>
      </c>
      <c r="C16" s="8" t="n">
        <f aca="false">SUM(C13:C15)</f>
        <v>80143.11</v>
      </c>
      <c r="D16" s="8" t="n">
        <f aca="false">SUM(D13:D15)</f>
        <v>75795</v>
      </c>
      <c r="E16" s="8" t="n">
        <f aca="false">SUM(E13:E15)</f>
        <v>135880</v>
      </c>
      <c r="F16" s="8" t="n">
        <f aca="false">SUM(F13:F15)</f>
        <v>85000</v>
      </c>
      <c r="G16" s="8" t="n">
        <f aca="false">SUM(G13:G15)</f>
        <v>90000</v>
      </c>
      <c r="H16" s="8" t="n">
        <f aca="false">SUM(H13:H15)</f>
        <v>95000</v>
      </c>
    </row>
    <row r="18" customFormat="false" ht="12.8" hidden="false" customHeight="false" outlineLevel="0" collapsed="false">
      <c r="A18" s="12" t="s">
        <v>17</v>
      </c>
      <c r="B18" s="12"/>
      <c r="C18" s="12"/>
      <c r="D18" s="12"/>
      <c r="E18" s="12"/>
      <c r="F18" s="12"/>
      <c r="G18" s="12"/>
      <c r="H18" s="12"/>
    </row>
    <row r="19" customFormat="false" ht="12.8" hidden="false" customHeight="false" outlineLevel="0" collapsed="false">
      <c r="A19" s="13" t="s">
        <v>18</v>
      </c>
      <c r="B19" s="13"/>
      <c r="C19" s="13"/>
      <c r="D19" s="13"/>
      <c r="E19" s="13"/>
      <c r="F19" s="13"/>
      <c r="G19" s="13"/>
      <c r="H19" s="13"/>
    </row>
    <row r="20" customFormat="false" ht="12.8" hidden="false" customHeight="false" outlineLevel="0" collapsed="false">
      <c r="A20" s="5" t="s">
        <v>19</v>
      </c>
      <c r="B20" s="7" t="n">
        <f aca="false">B7-B16</f>
        <v>-647.599999999991</v>
      </c>
      <c r="C20" s="7" t="n">
        <f aca="false">C7-C16</f>
        <v>-3087.17</v>
      </c>
      <c r="D20" s="7" t="n">
        <f aca="false">D7-D13</f>
        <v>1068</v>
      </c>
      <c r="E20" s="7" t="n">
        <f aca="false">E7-E1</f>
        <v>152717</v>
      </c>
      <c r="F20" s="7" t="n">
        <f aca="false">F7-F13</f>
        <v>1068</v>
      </c>
      <c r="G20" s="7" t="n">
        <v>0</v>
      </c>
      <c r="H20" s="7" t="n">
        <v>0</v>
      </c>
    </row>
    <row r="21" customFormat="false" ht="12.8" hidden="false" customHeight="false" outlineLevel="0" collapsed="false">
      <c r="A21" s="5" t="s">
        <v>20</v>
      </c>
      <c r="B21" s="7" t="n">
        <f aca="false">B8-B14</f>
        <v>0</v>
      </c>
      <c r="C21" s="7" t="n">
        <f aca="false">C8-C14</f>
        <v>-5881.6</v>
      </c>
      <c r="D21" s="7" t="n">
        <v>0</v>
      </c>
      <c r="E21" s="7" t="n">
        <f aca="false">E8-E14</f>
        <v>0</v>
      </c>
      <c r="F21" s="7" t="n">
        <f aca="false">F8-F14</f>
        <v>0</v>
      </c>
      <c r="G21" s="7" t="n">
        <v>0</v>
      </c>
      <c r="H21" s="7" t="n">
        <v>0</v>
      </c>
    </row>
    <row r="22" customFormat="false" ht="12.8" hidden="false" customHeight="false" outlineLevel="0" collapsed="false">
      <c r="A22" s="5" t="s">
        <v>16</v>
      </c>
      <c r="B22" s="7" t="n">
        <f aca="false">B9-B15</f>
        <v>13092</v>
      </c>
      <c r="C22" s="7" t="n">
        <f aca="false">C9-C15</f>
        <v>3932</v>
      </c>
      <c r="D22" s="7" t="n">
        <v>-1068</v>
      </c>
      <c r="E22" s="7" t="n">
        <f aca="false">E9-E15</f>
        <v>-1068</v>
      </c>
      <c r="F22" s="7" t="n">
        <f aca="false">F9-F15</f>
        <v>-1068</v>
      </c>
      <c r="G22" s="7" t="n">
        <v>0</v>
      </c>
      <c r="H22" s="7" t="n">
        <v>0</v>
      </c>
    </row>
    <row r="23" customFormat="false" ht="12.8" hidden="false" customHeight="false" outlineLevel="0" collapsed="false">
      <c r="A23" s="5" t="s">
        <v>21</v>
      </c>
      <c r="B23" s="8" t="n">
        <f aca="false">B10-B16</f>
        <v>13512.4</v>
      </c>
      <c r="C23" s="8" t="n">
        <f aca="false">C10-C16</f>
        <v>5552.83</v>
      </c>
      <c r="D23" s="8" t="n">
        <f aca="false">D10-D16</f>
        <v>0</v>
      </c>
      <c r="E23" s="8" t="n">
        <f aca="false">E10-E16</f>
        <v>16837</v>
      </c>
      <c r="F23" s="8" t="n">
        <f aca="false">F10-F16</f>
        <v>0</v>
      </c>
      <c r="G23" s="8" t="n">
        <v>0</v>
      </c>
      <c r="H23" s="8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Roman,Normálne"&amp;12&amp;A</oddHeader>
    <oddFooter>&amp;C&amp;"Times New Roman,Normálne"&amp;12Stránka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J130"/>
  <sheetViews>
    <sheetView showFormulas="false" showGridLines="true" showRowColHeaders="true" showZeros="true" rightToLeft="false" tabSelected="false" showOutlineSymbols="true" defaultGridColor="true" view="normal" topLeftCell="B117" colorId="64" zoomScale="80" zoomScaleNormal="80" zoomScalePageLayoutView="100" workbookViewId="0">
      <selection pane="topLeft" activeCell="E129" activeCellId="0" sqref="E129"/>
    </sheetView>
  </sheetViews>
  <sheetFormatPr defaultRowHeight="12.8" zeroHeight="false" outlineLevelRow="0" outlineLevelCol="0"/>
  <cols>
    <col collapsed="false" customWidth="true" hidden="false" outlineLevel="0" max="1" min="1" style="0" width="11.61"/>
    <col collapsed="false" customWidth="true" hidden="false" outlineLevel="0" max="2" min="2" style="0" width="20.45"/>
    <col collapsed="false" customWidth="true" hidden="false" outlineLevel="0" max="3" min="3" style="0" width="30.75"/>
    <col collapsed="false" customWidth="true" hidden="false" outlineLevel="0" max="4" min="4" style="0" width="19.71"/>
    <col collapsed="false" customWidth="true" hidden="false" outlineLevel="0" max="5" min="5" style="0" width="17.86"/>
    <col collapsed="false" customWidth="true" hidden="false" outlineLevel="0" max="6" min="6" style="0" width="18.73"/>
    <col collapsed="false" customWidth="true" hidden="false" outlineLevel="0" max="7" min="7" style="0" width="19.27"/>
    <col collapsed="false" customWidth="true" hidden="false" outlineLevel="0" max="8" min="8" style="0" width="18.81"/>
    <col collapsed="false" customWidth="true" hidden="false" outlineLevel="0" max="9" min="9" style="0" width="18.92"/>
    <col collapsed="false" customWidth="true" hidden="false" outlineLevel="0" max="10" min="10" style="0" width="18.66"/>
    <col collapsed="false" customWidth="true" hidden="false" outlineLevel="0" max="1025" min="11" style="0" width="11.61"/>
  </cols>
  <sheetData>
    <row r="4" customFormat="false" ht="26.8" hidden="false" customHeight="false" outlineLevel="0" collapsed="false">
      <c r="A4" s="14"/>
      <c r="B4" s="14"/>
      <c r="C4" s="14"/>
      <c r="D4" s="14"/>
      <c r="E4" s="14"/>
      <c r="F4" s="14"/>
      <c r="G4" s="14"/>
    </row>
    <row r="5" customFormat="false" ht="26.8" hidden="false" customHeight="false" outlineLevel="0" collapsed="false">
      <c r="A5" s="14"/>
      <c r="B5" s="14"/>
      <c r="C5" s="14"/>
      <c r="D5" s="14"/>
      <c r="E5" s="14"/>
      <c r="F5" s="14"/>
      <c r="G5" s="14"/>
    </row>
    <row r="6" customFormat="false" ht="26.8" hidden="false" customHeight="false" outlineLevel="0" collapsed="false">
      <c r="A6" s="14"/>
      <c r="B6" s="14"/>
      <c r="C6" s="14"/>
      <c r="D6" s="14"/>
      <c r="E6" s="14"/>
      <c r="F6" s="14"/>
      <c r="G6" s="14"/>
    </row>
    <row r="7" customFormat="false" ht="26.8" hidden="false" customHeight="false" outlineLevel="0" collapsed="false">
      <c r="A7" s="14"/>
      <c r="B7" s="14"/>
      <c r="C7" s="14"/>
      <c r="D7" s="14"/>
      <c r="E7" s="14"/>
      <c r="F7" s="14"/>
      <c r="G7" s="14"/>
    </row>
    <row r="8" customFormat="false" ht="26.8" hidden="false" customHeight="false" outlineLevel="0" collapsed="false">
      <c r="A8" s="15"/>
      <c r="B8" s="16" t="s">
        <v>22</v>
      </c>
      <c r="C8" s="16"/>
      <c r="D8" s="15"/>
      <c r="E8" s="15"/>
      <c r="F8" s="15"/>
      <c r="G8" s="15"/>
    </row>
    <row r="9" customFormat="false" ht="26.8" hidden="false" customHeight="false" outlineLevel="0" collapsed="false">
      <c r="A9" s="17" t="s">
        <v>23</v>
      </c>
      <c r="B9" s="18" t="s">
        <v>24</v>
      </c>
      <c r="C9" s="19" t="s">
        <v>25</v>
      </c>
      <c r="D9" s="20" t="s">
        <v>26</v>
      </c>
      <c r="E9" s="21" t="s">
        <v>27</v>
      </c>
      <c r="F9" s="21" t="s">
        <v>27</v>
      </c>
      <c r="G9" s="22" t="s">
        <v>28</v>
      </c>
      <c r="H9" s="23" t="s">
        <v>29</v>
      </c>
      <c r="I9" s="23" t="s">
        <v>29</v>
      </c>
      <c r="J9" s="23" t="s">
        <v>29</v>
      </c>
    </row>
    <row r="10" customFormat="false" ht="26.8" hidden="false" customHeight="false" outlineLevel="0" collapsed="false">
      <c r="A10" s="24" t="s">
        <v>30</v>
      </c>
      <c r="B10" s="25"/>
      <c r="C10" s="26"/>
      <c r="D10" s="27" t="n">
        <v>2020</v>
      </c>
      <c r="E10" s="28" t="n">
        <v>2021</v>
      </c>
      <c r="F10" s="29" t="n">
        <v>2022</v>
      </c>
      <c r="G10" s="30" t="n">
        <v>2023</v>
      </c>
      <c r="H10" s="28" t="n">
        <v>2024</v>
      </c>
      <c r="I10" s="28" t="n">
        <v>2025</v>
      </c>
      <c r="J10" s="28" t="n">
        <v>2026</v>
      </c>
    </row>
    <row r="11" customFormat="false" ht="26.8" hidden="false" customHeight="false" outlineLevel="0" collapsed="false">
      <c r="A11" s="31"/>
      <c r="B11" s="32"/>
      <c r="C11" s="32"/>
      <c r="D11" s="33"/>
      <c r="E11" s="34"/>
      <c r="F11" s="35"/>
      <c r="G11" s="36"/>
      <c r="H11" s="34"/>
      <c r="I11" s="34"/>
      <c r="J11" s="34"/>
    </row>
    <row r="12" customFormat="false" ht="26.8" hidden="false" customHeight="false" outlineLevel="0" collapsed="false">
      <c r="A12" s="37"/>
      <c r="B12" s="38"/>
      <c r="C12" s="39" t="s">
        <v>13</v>
      </c>
      <c r="D12" s="40" t="n">
        <f aca="false">+D14+D18+D20+D22+D70+D77+D81+D85+D88+D98+D101+D107+D113+D117</f>
        <v>73993.9</v>
      </c>
      <c r="E12" s="41" t="n">
        <f aca="false">+E14+E18+E20+E22+E70+E77+E81+E85+E88+E98+E101+E107+E113+E117</f>
        <v>73760</v>
      </c>
      <c r="F12" s="42" t="n">
        <f aca="false">+F14+F18+F20+F22+F70+F77+F81+F85+F88+F98+F101+F107+F113+F117</f>
        <v>76377</v>
      </c>
      <c r="G12" s="43" t="n">
        <f aca="false">+G14+G18+G20+G22+G70+G77+G81+G85+G88+G98+G101+G107+G113+G117</f>
        <v>78667</v>
      </c>
      <c r="H12" s="41" t="n">
        <f aca="false">+H14+H18+H20+H22+H70+H77+H81+H85+H88+H98+H101+H107+H113+H117</f>
        <v>83932</v>
      </c>
      <c r="I12" s="41" t="n">
        <f aca="false">+I14+I18+I20+I22+I70+I77+I81+I85+I88+I98+I101+I107+I113+I117</f>
        <v>85000</v>
      </c>
      <c r="J12" s="41" t="n">
        <f aca="false">+J14+J18+J20+J22+J70+J77+J81+J85+J88+J98+J101+J107+J113+J117</f>
        <v>85000</v>
      </c>
    </row>
    <row r="13" customFormat="false" ht="26.8" hidden="false" customHeight="false" outlineLevel="0" collapsed="false">
      <c r="A13" s="31"/>
      <c r="B13" s="32"/>
      <c r="C13" s="44"/>
      <c r="D13" s="45"/>
      <c r="E13" s="46"/>
      <c r="F13" s="47"/>
      <c r="G13" s="48"/>
      <c r="H13" s="46"/>
      <c r="I13" s="46"/>
      <c r="J13" s="46"/>
    </row>
    <row r="14" customFormat="false" ht="26.8" hidden="false" customHeight="false" outlineLevel="0" collapsed="false">
      <c r="A14" s="49" t="n">
        <v>111</v>
      </c>
      <c r="B14" s="50" t="s">
        <v>31</v>
      </c>
      <c r="C14" s="51" t="s">
        <v>32</v>
      </c>
      <c r="D14" s="52" t="n">
        <v>2580.66</v>
      </c>
      <c r="E14" s="53" t="n">
        <f aca="false">E15+E16+E17+E18+E21</f>
        <v>5250</v>
      </c>
      <c r="F14" s="53" t="n">
        <f aca="false">SUM(F15:F17)</f>
        <v>3750</v>
      </c>
      <c r="G14" s="54" t="n">
        <f aca="false">SUM(G15:G17)</f>
        <v>1600</v>
      </c>
      <c r="H14" s="53" t="n">
        <f aca="false">SUM(H15:H17)</f>
        <v>1600</v>
      </c>
      <c r="I14" s="53" t="n">
        <f aca="false">SUM(I15:I17)</f>
        <v>1600</v>
      </c>
      <c r="J14" s="53" t="n">
        <f aca="false">SUM(J15:J17)</f>
        <v>1600</v>
      </c>
    </row>
    <row r="15" customFormat="false" ht="26.8" hidden="false" customHeight="false" outlineLevel="0" collapsed="false">
      <c r="A15" s="55"/>
      <c r="B15" s="56" t="n">
        <v>633006</v>
      </c>
      <c r="C15" s="57" t="s">
        <v>33</v>
      </c>
      <c r="D15" s="58" t="n">
        <v>70</v>
      </c>
      <c r="E15" s="59" t="n">
        <v>90</v>
      </c>
      <c r="F15" s="59" t="n">
        <v>100</v>
      </c>
      <c r="G15" s="60" t="n">
        <v>100</v>
      </c>
      <c r="H15" s="59" t="n">
        <v>100</v>
      </c>
      <c r="I15" s="59" t="n">
        <v>100</v>
      </c>
      <c r="J15" s="59" t="n">
        <v>100</v>
      </c>
    </row>
    <row r="16" customFormat="false" ht="26.8" hidden="false" customHeight="false" outlineLevel="0" collapsed="false">
      <c r="A16" s="55"/>
      <c r="B16" s="56"/>
      <c r="C16" s="57" t="s">
        <v>34</v>
      </c>
      <c r="D16" s="58" t="n">
        <v>1008</v>
      </c>
      <c r="E16" s="59" t="n">
        <v>2160</v>
      </c>
      <c r="F16" s="59" t="n">
        <v>3650</v>
      </c>
      <c r="G16" s="60" t="n">
        <v>1500</v>
      </c>
      <c r="H16" s="59"/>
      <c r="I16" s="59" t="n">
        <v>1500</v>
      </c>
      <c r="J16" s="59" t="n">
        <v>1500</v>
      </c>
    </row>
    <row r="17" customFormat="false" ht="26.8" hidden="false" customHeight="false" outlineLevel="0" collapsed="false">
      <c r="A17" s="61"/>
      <c r="B17" s="62"/>
      <c r="C17" s="63" t="s">
        <v>35</v>
      </c>
      <c r="D17" s="64" t="n">
        <v>1502.66</v>
      </c>
      <c r="E17" s="65"/>
      <c r="F17" s="65" t="n">
        <v>0</v>
      </c>
      <c r="G17" s="66"/>
      <c r="H17" s="65" t="n">
        <v>1500</v>
      </c>
      <c r="I17" s="65"/>
      <c r="J17" s="65"/>
    </row>
    <row r="18" customFormat="false" ht="26.8" hidden="false" customHeight="false" outlineLevel="0" collapsed="false">
      <c r="A18" s="67" t="s">
        <v>36</v>
      </c>
      <c r="B18" s="50"/>
      <c r="C18" s="68" t="s">
        <v>37</v>
      </c>
      <c r="D18" s="52" t="n">
        <v>8518.02</v>
      </c>
      <c r="E18" s="53"/>
      <c r="F18" s="53" t="n">
        <v>6030</v>
      </c>
      <c r="G18" s="54" t="n">
        <v>0</v>
      </c>
      <c r="H18" s="53" t="n">
        <v>0</v>
      </c>
      <c r="I18" s="53" t="n">
        <v>0</v>
      </c>
      <c r="J18" s="53" t="n">
        <v>0</v>
      </c>
    </row>
    <row r="19" customFormat="false" ht="26.8" hidden="false" customHeight="false" outlineLevel="0" collapsed="false">
      <c r="A19" s="61"/>
      <c r="B19" s="62"/>
      <c r="C19" s="63"/>
      <c r="D19" s="69"/>
      <c r="E19" s="46"/>
      <c r="F19" s="46"/>
      <c r="G19" s="48"/>
      <c r="H19" s="46"/>
      <c r="I19" s="46"/>
      <c r="J19" s="46"/>
    </row>
    <row r="20" customFormat="false" ht="26.8" hidden="false" customHeight="false" outlineLevel="0" collapsed="false">
      <c r="A20" s="67" t="s">
        <v>38</v>
      </c>
      <c r="B20" s="50"/>
      <c r="C20" s="68" t="s">
        <v>37</v>
      </c>
      <c r="D20" s="52"/>
      <c r="E20" s="53"/>
      <c r="F20" s="53"/>
      <c r="G20" s="54"/>
      <c r="H20" s="53"/>
      <c r="I20" s="53"/>
      <c r="J20" s="53"/>
    </row>
    <row r="21" customFormat="false" ht="26.8" hidden="false" customHeight="false" outlineLevel="0" collapsed="false">
      <c r="A21" s="61"/>
      <c r="B21" s="62"/>
      <c r="C21" s="70" t="s">
        <v>39</v>
      </c>
      <c r="D21" s="63"/>
      <c r="E21" s="63" t="n">
        <v>3000</v>
      </c>
      <c r="F21" s="63"/>
      <c r="G21" s="71"/>
      <c r="H21" s="63"/>
      <c r="I21" s="63"/>
      <c r="J21" s="63"/>
    </row>
    <row r="22" customFormat="false" ht="26.8" hidden="false" customHeight="false" outlineLevel="0" collapsed="false">
      <c r="A22" s="72" t="n">
        <v>41</v>
      </c>
      <c r="B22" s="73" t="s">
        <v>40</v>
      </c>
      <c r="C22" s="74" t="s">
        <v>41</v>
      </c>
      <c r="D22" s="75" t="n">
        <f aca="false">SUM(D23:D56)</f>
        <v>37182.83</v>
      </c>
      <c r="E22" s="76" t="n">
        <f aca="false">SUM(E23:E56)</f>
        <v>36900</v>
      </c>
      <c r="F22" s="76" t="n">
        <f aca="false">SUM(F23:F56)</f>
        <v>40980</v>
      </c>
      <c r="G22" s="77" t="n">
        <f aca="false">SUM(G23:G56)</f>
        <v>45613</v>
      </c>
      <c r="H22" s="76" t="n">
        <f aca="false">SUM(H23:H56)</f>
        <v>48920</v>
      </c>
      <c r="I22" s="76" t="n">
        <f aca="false">SUM(I23:I56)</f>
        <v>49413</v>
      </c>
      <c r="J22" s="76" t="n">
        <f aca="false">SUM(J23:J56)</f>
        <v>49613</v>
      </c>
    </row>
    <row r="23" customFormat="false" ht="26.8" hidden="false" customHeight="false" outlineLevel="0" collapsed="false">
      <c r="A23" s="55"/>
      <c r="B23" s="56" t="n">
        <v>611</v>
      </c>
      <c r="C23" s="57" t="s">
        <v>42</v>
      </c>
      <c r="D23" s="58" t="n">
        <v>19191.65</v>
      </c>
      <c r="E23" s="59" t="n">
        <v>19100</v>
      </c>
      <c r="F23" s="59" t="n">
        <v>21220</v>
      </c>
      <c r="G23" s="60" t="n">
        <v>22000</v>
      </c>
      <c r="H23" s="59" t="n">
        <v>24000</v>
      </c>
      <c r="I23" s="59" t="n">
        <v>23000</v>
      </c>
      <c r="J23" s="59" t="n">
        <v>23000</v>
      </c>
    </row>
    <row r="24" customFormat="false" ht="26.8" hidden="false" customHeight="false" outlineLevel="0" collapsed="false">
      <c r="A24" s="55"/>
      <c r="B24" s="56" t="n">
        <v>621</v>
      </c>
      <c r="C24" s="57" t="s">
        <v>43</v>
      </c>
      <c r="D24" s="58" t="n">
        <v>6671</v>
      </c>
      <c r="E24" s="59" t="n">
        <v>6730</v>
      </c>
      <c r="F24" s="59" t="n">
        <v>7000</v>
      </c>
      <c r="G24" s="60" t="n">
        <v>7000</v>
      </c>
      <c r="H24" s="59" t="n">
        <v>7800</v>
      </c>
      <c r="I24" s="59" t="n">
        <v>7500</v>
      </c>
      <c r="J24" s="59" t="n">
        <v>7500</v>
      </c>
    </row>
    <row r="25" customFormat="false" ht="26.8" hidden="false" customHeight="false" outlineLevel="0" collapsed="false">
      <c r="A25" s="55"/>
      <c r="B25" s="56"/>
      <c r="C25" s="57"/>
      <c r="D25" s="58"/>
      <c r="E25" s="59"/>
      <c r="F25" s="59"/>
      <c r="G25" s="60"/>
      <c r="H25" s="59"/>
      <c r="I25" s="59"/>
      <c r="J25" s="59"/>
    </row>
    <row r="26" customFormat="false" ht="26.8" hidden="false" customHeight="false" outlineLevel="0" collapsed="false">
      <c r="A26" s="55"/>
      <c r="B26" s="56" t="n">
        <v>625002</v>
      </c>
      <c r="C26" s="57" t="s">
        <v>44</v>
      </c>
      <c r="D26" s="58"/>
      <c r="E26" s="59"/>
      <c r="F26" s="59"/>
      <c r="G26" s="60"/>
      <c r="H26" s="59"/>
      <c r="I26" s="59"/>
      <c r="J26" s="59"/>
    </row>
    <row r="27" customFormat="false" ht="26.8" hidden="false" customHeight="false" outlineLevel="0" collapsed="false">
      <c r="A27" s="55"/>
      <c r="B27" s="56" t="n">
        <v>625003</v>
      </c>
      <c r="C27" s="57" t="s">
        <v>45</v>
      </c>
      <c r="D27" s="58"/>
      <c r="E27" s="59"/>
      <c r="F27" s="59"/>
      <c r="G27" s="60"/>
      <c r="H27" s="59"/>
      <c r="I27" s="59"/>
      <c r="J27" s="59"/>
    </row>
    <row r="28" customFormat="false" ht="26.8" hidden="false" customHeight="false" outlineLevel="0" collapsed="false">
      <c r="A28" s="55"/>
      <c r="B28" s="56" t="n">
        <v>625004</v>
      </c>
      <c r="C28" s="57" t="s">
        <v>46</v>
      </c>
      <c r="D28" s="58"/>
      <c r="E28" s="59"/>
      <c r="F28" s="59"/>
      <c r="G28" s="60"/>
      <c r="H28" s="59"/>
      <c r="I28" s="59"/>
      <c r="J28" s="59"/>
    </row>
    <row r="29" customFormat="false" ht="26.8" hidden="false" customHeight="false" outlineLevel="0" collapsed="false">
      <c r="A29" s="55"/>
      <c r="B29" s="56" t="n">
        <v>625005</v>
      </c>
      <c r="C29" s="57" t="s">
        <v>47</v>
      </c>
      <c r="D29" s="58"/>
      <c r="E29" s="59"/>
      <c r="F29" s="59"/>
      <c r="G29" s="60"/>
      <c r="H29" s="59"/>
      <c r="I29" s="59"/>
      <c r="J29" s="59"/>
    </row>
    <row r="30" customFormat="false" ht="26.8" hidden="false" customHeight="false" outlineLevel="0" collapsed="false">
      <c r="A30" s="55"/>
      <c r="B30" s="56" t="n">
        <v>625007</v>
      </c>
      <c r="C30" s="57" t="s">
        <v>48</v>
      </c>
      <c r="D30" s="58"/>
      <c r="E30" s="59"/>
      <c r="F30" s="59"/>
      <c r="G30" s="60"/>
      <c r="H30" s="59"/>
      <c r="I30" s="59"/>
      <c r="J30" s="59"/>
    </row>
    <row r="31" customFormat="false" ht="26.8" hidden="false" customHeight="false" outlineLevel="0" collapsed="false">
      <c r="A31" s="55"/>
      <c r="B31" s="56" t="n">
        <v>632001</v>
      </c>
      <c r="C31" s="57" t="s">
        <v>49</v>
      </c>
      <c r="D31" s="78" t="n">
        <v>640.77</v>
      </c>
      <c r="E31" s="79" t="n">
        <v>800</v>
      </c>
      <c r="F31" s="79" t="n">
        <v>1000</v>
      </c>
      <c r="G31" s="80" t="n">
        <v>1500</v>
      </c>
      <c r="H31" s="79" t="n">
        <v>1500</v>
      </c>
      <c r="I31" s="79" t="n">
        <v>2500</v>
      </c>
      <c r="J31" s="79" t="n">
        <v>2500</v>
      </c>
    </row>
    <row r="32" customFormat="false" ht="26.8" hidden="false" customHeight="false" outlineLevel="0" collapsed="false">
      <c r="A32" s="55"/>
      <c r="B32" s="56" t="n">
        <v>632002</v>
      </c>
      <c r="C32" s="57" t="s">
        <v>50</v>
      </c>
      <c r="D32" s="58" t="n">
        <v>74</v>
      </c>
      <c r="E32" s="59" t="n">
        <v>150</v>
      </c>
      <c r="F32" s="59" t="n">
        <v>150</v>
      </c>
      <c r="G32" s="60" t="n">
        <v>200</v>
      </c>
      <c r="H32" s="59" t="n">
        <v>200</v>
      </c>
      <c r="I32" s="59" t="n">
        <v>200</v>
      </c>
      <c r="J32" s="59" t="n">
        <v>200</v>
      </c>
    </row>
    <row r="33" customFormat="false" ht="26.8" hidden="false" customHeight="false" outlineLevel="0" collapsed="false">
      <c r="A33" s="55"/>
      <c r="B33" s="56" t="n">
        <v>632003</v>
      </c>
      <c r="C33" s="57" t="s">
        <v>51</v>
      </c>
      <c r="D33" s="58" t="n">
        <v>1045.98</v>
      </c>
      <c r="E33" s="59" t="n">
        <v>1100</v>
      </c>
      <c r="F33" s="59" t="n">
        <v>1000</v>
      </c>
      <c r="G33" s="60" t="n">
        <v>1000</v>
      </c>
      <c r="H33" s="59" t="n">
        <v>1000</v>
      </c>
      <c r="I33" s="59" t="n">
        <v>1000</v>
      </c>
      <c r="J33" s="59" t="n">
        <v>1000</v>
      </c>
    </row>
    <row r="34" customFormat="false" ht="26.8" hidden="false" customHeight="false" outlineLevel="0" collapsed="false">
      <c r="A34" s="55"/>
      <c r="B34" s="56" t="n">
        <v>632003</v>
      </c>
      <c r="C34" s="57" t="s">
        <v>52</v>
      </c>
      <c r="D34" s="58" t="n">
        <v>20.4</v>
      </c>
      <c r="E34" s="59" t="n">
        <v>100</v>
      </c>
      <c r="F34" s="59" t="n">
        <v>20</v>
      </c>
      <c r="G34" s="60" t="n">
        <v>500</v>
      </c>
      <c r="H34" s="59" t="n">
        <v>500</v>
      </c>
      <c r="I34" s="59" t="n">
        <v>500</v>
      </c>
      <c r="J34" s="59" t="n">
        <v>500</v>
      </c>
    </row>
    <row r="35" customFormat="false" ht="26.8" hidden="false" customHeight="false" outlineLevel="0" collapsed="false">
      <c r="A35" s="55"/>
      <c r="B35" s="56"/>
      <c r="D35" s="58"/>
      <c r="E35" s="59"/>
      <c r="F35" s="59"/>
      <c r="G35" s="81"/>
    </row>
    <row r="36" customFormat="false" ht="26.8" hidden="false" customHeight="false" outlineLevel="0" collapsed="false">
      <c r="A36" s="55"/>
      <c r="B36" s="56" t="n">
        <v>632003</v>
      </c>
      <c r="C36" s="57" t="s">
        <v>53</v>
      </c>
      <c r="D36" s="58" t="n">
        <v>350</v>
      </c>
      <c r="E36" s="59" t="n">
        <v>300</v>
      </c>
      <c r="F36" s="59" t="n">
        <v>250</v>
      </c>
      <c r="G36" s="60" t="n">
        <v>523</v>
      </c>
      <c r="H36" s="59" t="n">
        <v>250</v>
      </c>
      <c r="I36" s="59" t="n">
        <v>523</v>
      </c>
      <c r="J36" s="59" t="n">
        <v>523</v>
      </c>
    </row>
    <row r="37" customFormat="false" ht="26.8" hidden="false" customHeight="false" outlineLevel="0" collapsed="false">
      <c r="A37" s="55"/>
      <c r="B37" s="56" t="n">
        <v>633002</v>
      </c>
      <c r="C37" s="57" t="s">
        <v>54</v>
      </c>
      <c r="D37" s="58" t="n">
        <v>0</v>
      </c>
      <c r="E37" s="59" t="n">
        <v>100</v>
      </c>
      <c r="F37" s="59" t="n">
        <v>300</v>
      </c>
      <c r="G37" s="60" t="n">
        <v>500</v>
      </c>
      <c r="H37" s="59" t="n">
        <v>150</v>
      </c>
      <c r="I37" s="59" t="n">
        <v>500</v>
      </c>
      <c r="J37" s="59" t="n">
        <v>500</v>
      </c>
    </row>
    <row r="38" customFormat="false" ht="26.8" hidden="false" customHeight="false" outlineLevel="0" collapsed="false">
      <c r="A38" s="55"/>
      <c r="B38" s="56" t="n">
        <v>633006</v>
      </c>
      <c r="C38" s="57" t="s">
        <v>55</v>
      </c>
      <c r="D38" s="58" t="n">
        <v>776.95</v>
      </c>
      <c r="E38" s="59" t="n">
        <v>800</v>
      </c>
      <c r="F38" s="59" t="n">
        <v>800</v>
      </c>
      <c r="G38" s="60" t="n">
        <v>1000</v>
      </c>
      <c r="H38" s="59" t="n">
        <v>1000</v>
      </c>
      <c r="I38" s="59" t="n">
        <v>1000</v>
      </c>
      <c r="J38" s="59" t="n">
        <v>1000</v>
      </c>
    </row>
    <row r="39" customFormat="false" ht="26.8" hidden="false" customHeight="false" outlineLevel="0" collapsed="false">
      <c r="A39" s="55"/>
      <c r="B39" s="56" t="n">
        <v>633009</v>
      </c>
      <c r="C39" s="57" t="s">
        <v>56</v>
      </c>
      <c r="D39" s="58" t="n">
        <v>65.8</v>
      </c>
      <c r="E39" s="59" t="n">
        <v>70</v>
      </c>
      <c r="F39" s="59" t="n">
        <v>70</v>
      </c>
      <c r="G39" s="60" t="n">
        <v>70</v>
      </c>
      <c r="H39" s="59" t="n">
        <v>70</v>
      </c>
      <c r="I39" s="59" t="n">
        <v>70</v>
      </c>
      <c r="J39" s="59" t="n">
        <v>70</v>
      </c>
    </row>
    <row r="40" customFormat="false" ht="26.8" hidden="false" customHeight="false" outlineLevel="0" collapsed="false">
      <c r="A40" s="55"/>
      <c r="B40" s="56" t="n">
        <v>633015</v>
      </c>
      <c r="C40" s="57" t="s">
        <v>57</v>
      </c>
      <c r="D40" s="58" t="n">
        <v>179.22</v>
      </c>
      <c r="E40" s="59" t="n">
        <v>500</v>
      </c>
      <c r="F40" s="59" t="n">
        <v>600</v>
      </c>
      <c r="G40" s="60" t="n">
        <v>1000</v>
      </c>
      <c r="H40" s="59" t="n">
        <v>1000</v>
      </c>
      <c r="I40" s="59" t="n">
        <v>1000</v>
      </c>
      <c r="J40" s="59" t="n">
        <v>1000</v>
      </c>
    </row>
    <row r="41" customFormat="false" ht="26.8" hidden="false" customHeight="false" outlineLevel="0" collapsed="false">
      <c r="A41" s="55"/>
      <c r="B41" s="56" t="n">
        <v>633016</v>
      </c>
      <c r="C41" s="57" t="s">
        <v>58</v>
      </c>
      <c r="D41" s="58" t="n">
        <v>219.93</v>
      </c>
      <c r="E41" s="59" t="n">
        <v>500</v>
      </c>
      <c r="F41" s="59" t="n">
        <v>500</v>
      </c>
      <c r="G41" s="60" t="n">
        <v>500</v>
      </c>
      <c r="H41" s="59" t="n">
        <v>500</v>
      </c>
      <c r="I41" s="59" t="n">
        <v>500</v>
      </c>
      <c r="J41" s="59" t="n">
        <v>500</v>
      </c>
    </row>
    <row r="42" customFormat="false" ht="26.8" hidden="false" customHeight="false" outlineLevel="0" collapsed="false">
      <c r="A42" s="55"/>
      <c r="B42" s="56" t="n">
        <v>634001</v>
      </c>
      <c r="C42" s="57" t="s">
        <v>59</v>
      </c>
      <c r="D42" s="58" t="n">
        <v>712.23</v>
      </c>
      <c r="E42" s="59" t="n">
        <v>1000</v>
      </c>
      <c r="F42" s="59" t="n">
        <v>800</v>
      </c>
      <c r="G42" s="60" t="n">
        <v>1000</v>
      </c>
      <c r="H42" s="59" t="n">
        <v>1000</v>
      </c>
      <c r="I42" s="59" t="n">
        <v>1000</v>
      </c>
      <c r="J42" s="59" t="n">
        <v>1000</v>
      </c>
    </row>
    <row r="43" customFormat="false" ht="26.8" hidden="false" customHeight="false" outlineLevel="0" collapsed="false">
      <c r="A43" s="55"/>
      <c r="B43" s="56" t="n">
        <v>634005</v>
      </c>
      <c r="C43" s="57" t="s">
        <v>60</v>
      </c>
      <c r="D43" s="58" t="n">
        <v>0</v>
      </c>
      <c r="E43" s="59" t="n">
        <v>0</v>
      </c>
      <c r="F43" s="59" t="n">
        <v>0</v>
      </c>
      <c r="G43" s="60" t="n">
        <v>50</v>
      </c>
      <c r="H43" s="59" t="n">
        <v>50</v>
      </c>
      <c r="I43" s="59" t="n">
        <v>50</v>
      </c>
      <c r="J43" s="59" t="n">
        <v>50</v>
      </c>
    </row>
    <row r="44" customFormat="false" ht="26.8" hidden="false" customHeight="false" outlineLevel="0" collapsed="false">
      <c r="A44" s="55"/>
      <c r="B44" s="56" t="n">
        <v>635005</v>
      </c>
      <c r="C44" s="57" t="s">
        <v>61</v>
      </c>
      <c r="D44" s="58" t="n">
        <v>350.08</v>
      </c>
      <c r="E44" s="59" t="n">
        <v>500</v>
      </c>
      <c r="F44" s="59" t="n">
        <v>0</v>
      </c>
      <c r="G44" s="60" t="n">
        <v>200</v>
      </c>
      <c r="H44" s="59" t="n">
        <v>500</v>
      </c>
      <c r="I44" s="59" t="n">
        <v>500</v>
      </c>
      <c r="J44" s="59" t="n">
        <v>700</v>
      </c>
    </row>
    <row r="45" customFormat="false" ht="26.8" hidden="false" customHeight="false" outlineLevel="0" collapsed="false">
      <c r="A45" s="55"/>
      <c r="B45" s="56" t="n">
        <v>635002</v>
      </c>
      <c r="C45" s="57" t="s">
        <v>62</v>
      </c>
      <c r="D45" s="58" t="n">
        <v>390.96</v>
      </c>
      <c r="E45" s="59" t="n">
        <v>0</v>
      </c>
      <c r="F45" s="59" t="n">
        <v>100</v>
      </c>
      <c r="G45" s="60" t="n">
        <v>100</v>
      </c>
      <c r="H45" s="59" t="n">
        <v>100</v>
      </c>
      <c r="I45" s="59" t="n">
        <v>100</v>
      </c>
      <c r="J45" s="59" t="n">
        <v>100</v>
      </c>
    </row>
    <row r="46" customFormat="false" ht="26.8" hidden="false" customHeight="false" outlineLevel="0" collapsed="false">
      <c r="A46" s="55"/>
      <c r="B46" s="56" t="n">
        <v>637004</v>
      </c>
      <c r="C46" s="57" t="s">
        <v>63</v>
      </c>
      <c r="D46" s="58" t="n">
        <v>487.85</v>
      </c>
      <c r="E46" s="59" t="n">
        <v>200</v>
      </c>
      <c r="F46" s="59" t="n">
        <v>200</v>
      </c>
      <c r="G46" s="60" t="n">
        <v>200</v>
      </c>
      <c r="H46" s="59" t="n">
        <v>200</v>
      </c>
      <c r="I46" s="59" t="n">
        <v>200</v>
      </c>
      <c r="J46" s="59" t="n">
        <v>200</v>
      </c>
    </row>
    <row r="47" customFormat="false" ht="26.8" hidden="false" customHeight="false" outlineLevel="0" collapsed="false">
      <c r="A47" s="55"/>
      <c r="B47" s="56" t="n">
        <v>637005</v>
      </c>
      <c r="C47" s="57" t="s">
        <v>64</v>
      </c>
      <c r="D47" s="58" t="n">
        <v>2629.69</v>
      </c>
      <c r="E47" s="59" t="n">
        <v>1900</v>
      </c>
      <c r="F47" s="59" t="n">
        <v>3000</v>
      </c>
      <c r="G47" s="60" t="n">
        <v>3000</v>
      </c>
      <c r="H47" s="59" t="n">
        <v>3780</v>
      </c>
      <c r="I47" s="59" t="n">
        <v>4000</v>
      </c>
      <c r="J47" s="59" t="n">
        <v>4000</v>
      </c>
    </row>
    <row r="48" customFormat="false" ht="26.8" hidden="false" customHeight="false" outlineLevel="0" collapsed="false">
      <c r="A48" s="55"/>
      <c r="B48" s="56" t="n">
        <v>637012</v>
      </c>
      <c r="C48" s="57" t="s">
        <v>65</v>
      </c>
      <c r="D48" s="58" t="n">
        <v>322.58</v>
      </c>
      <c r="E48" s="59" t="n">
        <v>0</v>
      </c>
      <c r="F48" s="59" t="n">
        <v>0</v>
      </c>
      <c r="G48" s="60" t="n">
        <v>1000</v>
      </c>
      <c r="H48" s="59" t="n">
        <v>1000</v>
      </c>
      <c r="I48" s="59" t="n">
        <v>1000</v>
      </c>
      <c r="J48" s="59" t="n">
        <v>1000</v>
      </c>
    </row>
    <row r="49" customFormat="false" ht="26.8" hidden="false" customHeight="false" outlineLevel="0" collapsed="false">
      <c r="A49" s="55"/>
      <c r="B49" s="56" t="n">
        <v>637014</v>
      </c>
      <c r="C49" s="57" t="s">
        <v>66</v>
      </c>
      <c r="D49" s="58" t="n">
        <v>1697.94</v>
      </c>
      <c r="E49" s="59" t="n">
        <v>1000</v>
      </c>
      <c r="F49" s="59" t="n">
        <v>1000</v>
      </c>
      <c r="G49" s="60" t="n">
        <v>1000</v>
      </c>
      <c r="H49" s="59" t="n">
        <v>1000</v>
      </c>
      <c r="I49" s="59" t="n">
        <v>1000</v>
      </c>
      <c r="J49" s="59" t="n">
        <v>1000</v>
      </c>
    </row>
    <row r="50" customFormat="false" ht="26.8" hidden="false" customHeight="false" outlineLevel="0" collapsed="false">
      <c r="A50" s="55"/>
      <c r="B50" s="56" t="n">
        <v>637015</v>
      </c>
      <c r="C50" s="57" t="s">
        <v>67</v>
      </c>
      <c r="D50" s="58" t="n">
        <v>90.44</v>
      </c>
      <c r="E50" s="59" t="n">
        <v>1000</v>
      </c>
      <c r="F50" s="59" t="n">
        <v>1000</v>
      </c>
      <c r="G50" s="60" t="n">
        <v>1000</v>
      </c>
      <c r="H50" s="59" t="n">
        <v>1000</v>
      </c>
      <c r="I50" s="59" t="n">
        <v>1000</v>
      </c>
      <c r="J50" s="59" t="n">
        <v>1000</v>
      </c>
    </row>
    <row r="51" customFormat="false" ht="26.8" hidden="false" customHeight="false" outlineLevel="0" collapsed="false">
      <c r="A51" s="55"/>
      <c r="B51" s="56" t="n">
        <v>637016</v>
      </c>
      <c r="C51" s="57" t="s">
        <v>68</v>
      </c>
      <c r="D51" s="58" t="n">
        <v>186</v>
      </c>
      <c r="E51" s="59" t="n">
        <v>100</v>
      </c>
      <c r="F51" s="59" t="n">
        <v>100</v>
      </c>
      <c r="G51" s="60" t="n">
        <v>200</v>
      </c>
      <c r="H51" s="59" t="n">
        <v>250</v>
      </c>
      <c r="I51" s="59" t="n">
        <v>200</v>
      </c>
      <c r="J51" s="59" t="n">
        <v>200</v>
      </c>
    </row>
    <row r="52" customFormat="false" ht="26.8" hidden="false" customHeight="false" outlineLevel="0" collapsed="false">
      <c r="A52" s="55"/>
      <c r="B52" s="56" t="n">
        <v>637023</v>
      </c>
      <c r="C52" s="57" t="s">
        <v>69</v>
      </c>
      <c r="D52" s="58" t="n">
        <v>20</v>
      </c>
      <c r="E52" s="59" t="n">
        <v>0</v>
      </c>
      <c r="F52" s="59" t="n">
        <v>20</v>
      </c>
      <c r="G52" s="60" t="n">
        <v>20</v>
      </c>
      <c r="H52" s="59" t="n">
        <v>20</v>
      </c>
      <c r="I52" s="59" t="n">
        <v>20</v>
      </c>
      <c r="J52" s="59" t="n">
        <v>20</v>
      </c>
    </row>
    <row r="53" customFormat="false" ht="26.8" hidden="false" customHeight="false" outlineLevel="0" collapsed="false">
      <c r="A53" s="55"/>
      <c r="B53" s="56" t="n">
        <v>637026</v>
      </c>
      <c r="C53" s="57" t="s">
        <v>70</v>
      </c>
      <c r="D53" s="58" t="n">
        <v>423.1</v>
      </c>
      <c r="E53" s="59" t="n">
        <v>400</v>
      </c>
      <c r="F53" s="59" t="n">
        <v>600</v>
      </c>
      <c r="G53" s="60" t="n">
        <v>800</v>
      </c>
      <c r="H53" s="59" t="n">
        <v>800</v>
      </c>
      <c r="I53" s="59" t="n">
        <v>800</v>
      </c>
      <c r="J53" s="59" t="n">
        <v>800</v>
      </c>
    </row>
    <row r="54" customFormat="false" ht="26.8" hidden="false" customHeight="false" outlineLevel="0" collapsed="false">
      <c r="A54" s="55"/>
      <c r="B54" s="56" t="n">
        <v>637027</v>
      </c>
      <c r="C54" s="57" t="s">
        <v>71</v>
      </c>
      <c r="D54" s="58" t="n">
        <v>101.09</v>
      </c>
      <c r="E54" s="59" t="n">
        <v>200</v>
      </c>
      <c r="F54" s="59" t="n">
        <v>0</v>
      </c>
      <c r="G54" s="60" t="n">
        <v>0</v>
      </c>
      <c r="H54" s="59" t="n">
        <v>0</v>
      </c>
      <c r="I54" s="59" t="n">
        <v>0</v>
      </c>
      <c r="J54" s="59" t="n">
        <v>0</v>
      </c>
    </row>
    <row r="55" customFormat="false" ht="26.8" hidden="false" customHeight="false" outlineLevel="0" collapsed="false">
      <c r="A55" s="55"/>
      <c r="B55" s="56" t="n">
        <v>641006</v>
      </c>
      <c r="C55" s="57" t="s">
        <v>72</v>
      </c>
      <c r="D55" s="58" t="n">
        <v>232.32</v>
      </c>
      <c r="E55" s="59" t="n">
        <v>0</v>
      </c>
      <c r="F55" s="59" t="n">
        <v>250</v>
      </c>
      <c r="G55" s="60" t="n">
        <v>250</v>
      </c>
      <c r="H55" s="59" t="n">
        <v>250</v>
      </c>
      <c r="I55" s="59" t="n">
        <v>250</v>
      </c>
      <c r="J55" s="59" t="n">
        <v>250</v>
      </c>
    </row>
    <row r="56" customFormat="false" ht="26.8" hidden="false" customHeight="false" outlineLevel="0" collapsed="false">
      <c r="A56" s="82"/>
      <c r="B56" s="83" t="n">
        <v>642006</v>
      </c>
      <c r="C56" s="84" t="s">
        <v>73</v>
      </c>
      <c r="D56" s="85" t="n">
        <v>302.85</v>
      </c>
      <c r="E56" s="86" t="n">
        <v>350</v>
      </c>
      <c r="F56" s="86" t="n">
        <v>1000</v>
      </c>
      <c r="G56" s="87" t="n">
        <v>1000</v>
      </c>
      <c r="H56" s="86" t="n">
        <v>1000</v>
      </c>
      <c r="I56" s="86" t="n">
        <v>1000</v>
      </c>
      <c r="J56" s="86" t="n">
        <v>1000</v>
      </c>
    </row>
    <row r="57" customFormat="false" ht="26.8" hidden="false" customHeight="false" outlineLevel="0" collapsed="false">
      <c r="A57" s="62"/>
      <c r="B57" s="62"/>
      <c r="C57" s="63"/>
      <c r="D57" s="88"/>
      <c r="E57" s="88"/>
      <c r="F57" s="88"/>
      <c r="G57" s="89"/>
      <c r="H57" s="88"/>
      <c r="I57" s="88"/>
      <c r="J57" s="88"/>
    </row>
    <row r="58" customFormat="false" ht="26.8" hidden="false" customHeight="false" outlineLevel="0" collapsed="false">
      <c r="A58" s="62"/>
      <c r="B58" s="62"/>
      <c r="C58" s="63"/>
      <c r="D58" s="88"/>
      <c r="E58" s="88"/>
      <c r="F58" s="88"/>
      <c r="G58" s="89"/>
      <c r="H58" s="88"/>
      <c r="I58" s="88"/>
      <c r="J58" s="88"/>
    </row>
    <row r="59" customFormat="false" ht="26.8" hidden="false" customHeight="false" outlineLevel="0" collapsed="false">
      <c r="A59" s="62"/>
      <c r="B59" s="62"/>
      <c r="C59" s="63"/>
      <c r="D59" s="88"/>
      <c r="E59" s="88"/>
      <c r="F59" s="88"/>
      <c r="G59" s="89"/>
      <c r="H59" s="88"/>
      <c r="I59" s="88"/>
      <c r="J59" s="88"/>
    </row>
    <row r="60" customFormat="false" ht="26.8" hidden="false" customHeight="false" outlineLevel="0" collapsed="false">
      <c r="A60" s="62"/>
      <c r="B60" s="62"/>
      <c r="C60" s="63"/>
      <c r="D60" s="88"/>
      <c r="E60" s="88"/>
      <c r="F60" s="88"/>
      <c r="G60" s="89"/>
      <c r="H60" s="88"/>
      <c r="I60" s="88"/>
      <c r="J60" s="88"/>
    </row>
    <row r="61" customFormat="false" ht="26.8" hidden="false" customHeight="false" outlineLevel="0" collapsed="false">
      <c r="A61" s="62"/>
      <c r="B61" s="62"/>
      <c r="C61" s="63"/>
      <c r="D61" s="88"/>
      <c r="E61" s="88"/>
      <c r="F61" s="88"/>
      <c r="G61" s="89"/>
      <c r="H61" s="88"/>
      <c r="I61" s="88"/>
      <c r="J61" s="88"/>
    </row>
    <row r="62" customFormat="false" ht="26.8" hidden="false" customHeight="false" outlineLevel="0" collapsed="false">
      <c r="A62" s="62"/>
      <c r="B62" s="62"/>
      <c r="C62" s="63"/>
      <c r="D62" s="88"/>
      <c r="E62" s="88"/>
      <c r="F62" s="88"/>
      <c r="G62" s="89"/>
      <c r="H62" s="88"/>
      <c r="I62" s="88"/>
      <c r="J62" s="88"/>
    </row>
    <row r="63" customFormat="false" ht="26.8" hidden="false" customHeight="false" outlineLevel="0" collapsed="false">
      <c r="A63" s="62"/>
      <c r="B63" s="62"/>
      <c r="C63" s="63"/>
      <c r="D63" s="88"/>
      <c r="E63" s="88"/>
      <c r="F63" s="88"/>
      <c r="G63" s="89"/>
      <c r="H63" s="88"/>
      <c r="I63" s="88"/>
      <c r="J63" s="88"/>
    </row>
    <row r="64" customFormat="false" ht="26.8" hidden="false" customHeight="false" outlineLevel="0" collapsed="false">
      <c r="A64" s="62"/>
      <c r="B64" s="62"/>
      <c r="C64" s="63"/>
      <c r="D64" s="88"/>
      <c r="E64" s="88"/>
      <c r="F64" s="88"/>
      <c r="G64" s="89"/>
      <c r="H64" s="88"/>
      <c r="I64" s="88"/>
      <c r="J64" s="88"/>
    </row>
    <row r="65" customFormat="false" ht="26.8" hidden="false" customHeight="false" outlineLevel="0" collapsed="false">
      <c r="A65" s="62"/>
      <c r="B65" s="62"/>
      <c r="C65" s="63"/>
      <c r="D65" s="88"/>
      <c r="E65" s="88"/>
      <c r="F65" s="88"/>
      <c r="G65" s="89"/>
      <c r="H65" s="88"/>
      <c r="I65" s="88"/>
      <c r="J65" s="88"/>
    </row>
    <row r="66" customFormat="false" ht="26.8" hidden="false" customHeight="false" outlineLevel="0" collapsed="false">
      <c r="A66" s="62"/>
      <c r="B66" s="62"/>
      <c r="C66" s="63"/>
      <c r="D66" s="88"/>
      <c r="E66" s="88"/>
      <c r="F66" s="88"/>
      <c r="G66" s="89"/>
      <c r="H66" s="88"/>
      <c r="I66" s="88"/>
      <c r="J66" s="88"/>
    </row>
    <row r="67" customFormat="false" ht="26.8" hidden="false" customHeight="false" outlineLevel="0" collapsed="false">
      <c r="A67" s="62"/>
      <c r="B67" s="62"/>
      <c r="C67" s="63"/>
      <c r="D67" s="88"/>
      <c r="E67" s="88"/>
      <c r="F67" s="88"/>
      <c r="G67" s="89"/>
      <c r="H67" s="88"/>
      <c r="I67" s="88"/>
      <c r="J67" s="88"/>
    </row>
    <row r="68" customFormat="false" ht="26.8" hidden="false" customHeight="false" outlineLevel="0" collapsed="false">
      <c r="A68" s="62"/>
      <c r="B68" s="62"/>
      <c r="C68" s="63"/>
      <c r="D68" s="88"/>
      <c r="E68" s="88"/>
      <c r="F68" s="88"/>
      <c r="G68" s="89"/>
      <c r="H68" s="88"/>
      <c r="I68" s="88"/>
      <c r="J68" s="88"/>
    </row>
    <row r="69" customFormat="false" ht="26.8" hidden="false" customHeight="false" outlineLevel="0" collapsed="false">
      <c r="A69" s="62"/>
      <c r="B69" s="63"/>
      <c r="C69" s="63"/>
      <c r="D69" s="63"/>
      <c r="E69" s="63"/>
      <c r="F69" s="63"/>
      <c r="G69" s="71"/>
      <c r="H69" s="63"/>
      <c r="I69" s="63"/>
      <c r="J69" s="63"/>
    </row>
    <row r="70" customFormat="false" ht="26.8" hidden="false" customHeight="false" outlineLevel="0" collapsed="false">
      <c r="A70" s="72" t="n">
        <v>41</v>
      </c>
      <c r="B70" s="73" t="s">
        <v>74</v>
      </c>
      <c r="C70" s="74" t="s">
        <v>75</v>
      </c>
      <c r="D70" s="75" t="n">
        <f aca="false">SUM(D71:D75)</f>
        <v>943</v>
      </c>
      <c r="E70" s="76" t="n">
        <f aca="false">SUM(E71:E75)</f>
        <v>840</v>
      </c>
      <c r="F70" s="76" t="n">
        <f aca="false">SUM(F71:F75)</f>
        <v>870</v>
      </c>
      <c r="G70" s="77" t="n">
        <f aca="false">SUM(G71:G75)</f>
        <v>1210</v>
      </c>
      <c r="H70" s="76" t="n">
        <f aca="false">SUM(H71:H75)</f>
        <v>1270</v>
      </c>
      <c r="I70" s="76" t="n">
        <f aca="false">SUM(I71:I75)</f>
        <v>1310</v>
      </c>
      <c r="J70" s="76" t="n">
        <f aca="false">SUM(J71:J75)</f>
        <v>1310</v>
      </c>
    </row>
    <row r="71" customFormat="false" ht="26.8" hidden="false" customHeight="false" outlineLevel="0" collapsed="false">
      <c r="A71" s="55"/>
      <c r="B71" s="56" t="n">
        <v>632001</v>
      </c>
      <c r="C71" s="57" t="s">
        <v>76</v>
      </c>
      <c r="D71" s="58" t="n">
        <v>132</v>
      </c>
      <c r="E71" s="59" t="n">
        <v>180</v>
      </c>
      <c r="F71" s="59" t="n">
        <v>160</v>
      </c>
      <c r="G71" s="60" t="n">
        <v>300</v>
      </c>
      <c r="H71" s="59" t="n">
        <v>360</v>
      </c>
      <c r="I71" s="59" t="n">
        <v>400</v>
      </c>
      <c r="J71" s="59" t="n">
        <v>400</v>
      </c>
    </row>
    <row r="72" customFormat="false" ht="26.8" hidden="false" customHeight="false" outlineLevel="0" collapsed="false">
      <c r="A72" s="55"/>
      <c r="B72" s="56" t="n">
        <v>634001</v>
      </c>
      <c r="C72" s="57" t="s">
        <v>77</v>
      </c>
      <c r="D72" s="58" t="n">
        <v>100</v>
      </c>
      <c r="E72" s="59" t="n">
        <v>0</v>
      </c>
      <c r="F72" s="59" t="n">
        <v>100</v>
      </c>
      <c r="G72" s="60" t="n">
        <v>100</v>
      </c>
      <c r="H72" s="59" t="n">
        <v>100</v>
      </c>
      <c r="I72" s="59" t="n">
        <v>100</v>
      </c>
      <c r="J72" s="59" t="n">
        <v>100</v>
      </c>
    </row>
    <row r="73" customFormat="false" ht="26.8" hidden="false" customHeight="false" outlineLevel="0" collapsed="false">
      <c r="A73" s="55"/>
      <c r="B73" s="56" t="n">
        <v>634002</v>
      </c>
      <c r="C73" s="57" t="s">
        <v>78</v>
      </c>
      <c r="D73" s="58" t="n">
        <v>167</v>
      </c>
      <c r="E73" s="59" t="n">
        <v>150</v>
      </c>
      <c r="F73" s="59" t="n">
        <v>100</v>
      </c>
      <c r="G73" s="60" t="n">
        <v>300</v>
      </c>
      <c r="H73" s="59" t="n">
        <v>300</v>
      </c>
      <c r="I73" s="59" t="n">
        <v>300</v>
      </c>
      <c r="J73" s="59" t="n">
        <v>300</v>
      </c>
    </row>
    <row r="74" customFormat="false" ht="26.8" hidden="false" customHeight="false" outlineLevel="0" collapsed="false">
      <c r="A74" s="55"/>
      <c r="B74" s="56" t="n">
        <v>634003</v>
      </c>
      <c r="C74" s="57" t="s">
        <v>79</v>
      </c>
      <c r="D74" s="58" t="n">
        <v>184</v>
      </c>
      <c r="E74" s="59" t="n">
        <v>150</v>
      </c>
      <c r="F74" s="59" t="n">
        <v>150</v>
      </c>
      <c r="G74" s="60" t="n">
        <v>150</v>
      </c>
      <c r="H74" s="59" t="n">
        <v>150</v>
      </c>
      <c r="I74" s="59" t="n">
        <v>150</v>
      </c>
      <c r="J74" s="59" t="n">
        <v>150</v>
      </c>
    </row>
    <row r="75" customFormat="false" ht="26.8" hidden="false" customHeight="false" outlineLevel="0" collapsed="false">
      <c r="A75" s="55"/>
      <c r="B75" s="56" t="n">
        <v>637027</v>
      </c>
      <c r="C75" s="57" t="s">
        <v>80</v>
      </c>
      <c r="D75" s="58" t="n">
        <v>360</v>
      </c>
      <c r="E75" s="59" t="n">
        <v>360</v>
      </c>
      <c r="F75" s="59" t="n">
        <v>360</v>
      </c>
      <c r="G75" s="60" t="n">
        <v>360</v>
      </c>
      <c r="H75" s="59" t="n">
        <v>360</v>
      </c>
      <c r="I75" s="59" t="n">
        <v>360</v>
      </c>
      <c r="J75" s="59" t="n">
        <v>360</v>
      </c>
    </row>
    <row r="76" customFormat="false" ht="26.8" hidden="false" customHeight="false" outlineLevel="0" collapsed="false">
      <c r="A76" s="61"/>
      <c r="B76" s="62"/>
      <c r="C76" s="63"/>
      <c r="D76" s="69"/>
      <c r="E76" s="46"/>
      <c r="F76" s="46"/>
      <c r="G76" s="48"/>
      <c r="H76" s="46"/>
      <c r="I76" s="46"/>
      <c r="J76" s="46"/>
    </row>
    <row r="77" customFormat="false" ht="26.8" hidden="false" customHeight="false" outlineLevel="0" collapsed="false">
      <c r="A77" s="67" t="n">
        <v>41</v>
      </c>
      <c r="B77" s="50" t="s">
        <v>81</v>
      </c>
      <c r="C77" s="51" t="s">
        <v>82</v>
      </c>
      <c r="D77" s="52" t="n">
        <f aca="false">SUM(D78:D79)</f>
        <v>185.85</v>
      </c>
      <c r="E77" s="53" t="n">
        <f aca="false">SUM(E78:E79)</f>
        <v>0</v>
      </c>
      <c r="F77" s="53" t="n">
        <f aca="false">SUM(F78:F79)</f>
        <v>0</v>
      </c>
      <c r="G77" s="54" t="n">
        <f aca="false">SUM(G78:G79)</f>
        <v>900</v>
      </c>
      <c r="H77" s="53" t="n">
        <f aca="false">SUM(H78:H79)</f>
        <v>900</v>
      </c>
      <c r="I77" s="53" t="n">
        <f aca="false">SUM(I78:I79)</f>
        <v>900</v>
      </c>
      <c r="J77" s="53" t="n">
        <f aca="false">SUM(J78:J79)</f>
        <v>900</v>
      </c>
    </row>
    <row r="78" customFormat="false" ht="26.8" hidden="false" customHeight="false" outlineLevel="0" collapsed="false">
      <c r="A78" s="55"/>
      <c r="B78" s="56" t="n">
        <v>633006</v>
      </c>
      <c r="C78" s="57" t="s">
        <v>33</v>
      </c>
      <c r="D78" s="58" t="n">
        <v>185.85</v>
      </c>
      <c r="E78" s="59" t="n">
        <v>0</v>
      </c>
      <c r="F78" s="59" t="n">
        <v>0</v>
      </c>
      <c r="G78" s="60" t="n">
        <v>600</v>
      </c>
      <c r="H78" s="59" t="n">
        <v>600</v>
      </c>
      <c r="I78" s="59" t="n">
        <v>600</v>
      </c>
      <c r="J78" s="59" t="n">
        <v>600</v>
      </c>
    </row>
    <row r="79" customFormat="false" ht="26.8" hidden="false" customHeight="false" outlineLevel="0" collapsed="false">
      <c r="A79" s="55"/>
      <c r="B79" s="56" t="n">
        <v>635006</v>
      </c>
      <c r="C79" s="57" t="s">
        <v>83</v>
      </c>
      <c r="D79" s="58"/>
      <c r="E79" s="59" t="n">
        <v>0</v>
      </c>
      <c r="F79" s="59" t="n">
        <v>0</v>
      </c>
      <c r="G79" s="60" t="n">
        <v>300</v>
      </c>
      <c r="H79" s="59" t="n">
        <v>300</v>
      </c>
      <c r="I79" s="59" t="n">
        <v>300</v>
      </c>
      <c r="J79" s="59" t="n">
        <v>300</v>
      </c>
    </row>
    <row r="80" customFormat="false" ht="26.8" hidden="false" customHeight="false" outlineLevel="0" collapsed="false">
      <c r="A80" s="61"/>
      <c r="B80" s="63"/>
      <c r="C80" s="63"/>
      <c r="D80" s="69"/>
      <c r="E80" s="46"/>
      <c r="F80" s="46"/>
      <c r="G80" s="48"/>
      <c r="H80" s="46"/>
      <c r="I80" s="46"/>
      <c r="J80" s="46"/>
    </row>
    <row r="81" customFormat="false" ht="26.8" hidden="false" customHeight="false" outlineLevel="0" collapsed="false">
      <c r="A81" s="67" t="n">
        <v>41</v>
      </c>
      <c r="B81" s="50" t="s">
        <v>84</v>
      </c>
      <c r="C81" s="51" t="s">
        <v>85</v>
      </c>
      <c r="D81" s="52" t="n">
        <f aca="false">SUM(D82:D83)</f>
        <v>5597.26</v>
      </c>
      <c r="E81" s="53" t="n">
        <f aca="false">SUM(E82:E83)</f>
        <v>6000</v>
      </c>
      <c r="F81" s="53" t="n">
        <f aca="false">SUM(F82:F83)</f>
        <v>5800</v>
      </c>
      <c r="G81" s="54" t="n">
        <f aca="false">SUM(G82:G83)</f>
        <v>5800</v>
      </c>
      <c r="H81" s="53" t="n">
        <f aca="false">SUM(H82:H83)</f>
        <v>7000</v>
      </c>
      <c r="I81" s="53" t="n">
        <f aca="false">SUM(I82:I83)</f>
        <v>7000</v>
      </c>
      <c r="J81" s="53" t="n">
        <f aca="false">SUM(J82:J83)</f>
        <v>7000</v>
      </c>
    </row>
    <row r="82" customFormat="false" ht="26.8" hidden="false" customHeight="false" outlineLevel="0" collapsed="false">
      <c r="A82" s="55"/>
      <c r="B82" s="90" t="n">
        <v>633004</v>
      </c>
      <c r="C82" s="91" t="s">
        <v>86</v>
      </c>
      <c r="D82" s="58" t="n">
        <v>0</v>
      </c>
      <c r="E82" s="59" t="n">
        <v>0</v>
      </c>
      <c r="F82" s="59" t="n">
        <v>0</v>
      </c>
      <c r="G82" s="60" t="n">
        <v>0</v>
      </c>
      <c r="H82" s="59" t="n">
        <v>0</v>
      </c>
      <c r="I82" s="59" t="n">
        <v>0</v>
      </c>
      <c r="J82" s="59" t="n">
        <v>0</v>
      </c>
    </row>
    <row r="83" customFormat="false" ht="26.8" hidden="false" customHeight="false" outlineLevel="0" collapsed="false">
      <c r="A83" s="55"/>
      <c r="B83" s="56" t="n">
        <v>637004</v>
      </c>
      <c r="C83" s="57" t="s">
        <v>87</v>
      </c>
      <c r="D83" s="58" t="n">
        <v>5597.26</v>
      </c>
      <c r="E83" s="59" t="n">
        <v>6000</v>
      </c>
      <c r="F83" s="59" t="n">
        <v>5800</v>
      </c>
      <c r="G83" s="60" t="n">
        <v>5800</v>
      </c>
      <c r="H83" s="59" t="n">
        <v>7000</v>
      </c>
      <c r="I83" s="59" t="n">
        <v>7000</v>
      </c>
      <c r="J83" s="59" t="n">
        <v>7000</v>
      </c>
    </row>
    <row r="84" customFormat="false" ht="26.8" hidden="false" customHeight="false" outlineLevel="0" collapsed="false">
      <c r="A84" s="61"/>
      <c r="B84" s="63"/>
      <c r="C84" s="63"/>
      <c r="D84" s="69"/>
      <c r="E84" s="46"/>
      <c r="F84" s="46"/>
      <c r="G84" s="48"/>
      <c r="H84" s="46"/>
      <c r="I84" s="46"/>
      <c r="J84" s="46"/>
    </row>
    <row r="85" customFormat="false" ht="26.8" hidden="false" customHeight="false" outlineLevel="0" collapsed="false">
      <c r="A85" s="67" t="n">
        <v>41</v>
      </c>
      <c r="B85" s="92" t="s">
        <v>88</v>
      </c>
      <c r="C85" s="51" t="s">
        <v>89</v>
      </c>
      <c r="D85" s="52" t="n">
        <f aca="false">SUM(D86:D86)</f>
        <v>300</v>
      </c>
      <c r="E85" s="53" t="n">
        <f aca="false">SUM(E86:E86)</f>
        <v>300</v>
      </c>
      <c r="F85" s="53" t="n">
        <f aca="false">SUM(F86:F86)</f>
        <v>200</v>
      </c>
      <c r="G85" s="54" t="n">
        <f aca="false">SUM(G86:G86)</f>
        <v>200</v>
      </c>
      <c r="H85" s="53" t="n">
        <f aca="false">SUM(H86:H86)</f>
        <v>200</v>
      </c>
      <c r="I85" s="53" t="n">
        <f aca="false">SUM(I86:I86)</f>
        <v>200</v>
      </c>
      <c r="J85" s="53" t="n">
        <f aca="false">SUM(J86:J86)</f>
        <v>200</v>
      </c>
    </row>
    <row r="86" customFormat="false" ht="26.8" hidden="false" customHeight="false" outlineLevel="0" collapsed="false">
      <c r="A86" s="55"/>
      <c r="B86" s="56" t="n">
        <v>633006</v>
      </c>
      <c r="C86" s="57" t="s">
        <v>90</v>
      </c>
      <c r="D86" s="58" t="n">
        <v>300</v>
      </c>
      <c r="E86" s="59" t="n">
        <v>300</v>
      </c>
      <c r="F86" s="59" t="n">
        <v>200</v>
      </c>
      <c r="G86" s="60" t="n">
        <v>200</v>
      </c>
      <c r="H86" s="59" t="n">
        <v>200</v>
      </c>
      <c r="I86" s="59" t="n">
        <v>200</v>
      </c>
      <c r="J86" s="59" t="n">
        <v>200</v>
      </c>
    </row>
    <row r="87" customFormat="false" ht="26.8" hidden="false" customHeight="false" outlineLevel="0" collapsed="false">
      <c r="A87" s="61"/>
      <c r="B87" s="63"/>
      <c r="C87" s="63"/>
      <c r="D87" s="69"/>
      <c r="E87" s="46"/>
      <c r="F87" s="46"/>
      <c r="G87" s="48"/>
      <c r="H87" s="46"/>
      <c r="I87" s="46"/>
      <c r="J87" s="46"/>
    </row>
    <row r="88" customFormat="false" ht="26.8" hidden="false" customHeight="false" outlineLevel="0" collapsed="false">
      <c r="A88" s="67" t="n">
        <v>41</v>
      </c>
      <c r="B88" s="50" t="s">
        <v>91</v>
      </c>
      <c r="C88" s="51" t="s">
        <v>92</v>
      </c>
      <c r="D88" s="52" t="n">
        <f aca="false">SUM(D89:D96)</f>
        <v>9840.54</v>
      </c>
      <c r="E88" s="53" t="n">
        <f aca="false">SUM(E89:E96)</f>
        <v>17860</v>
      </c>
      <c r="F88" s="53" t="n">
        <f aca="false">SUM(F89:F96)</f>
        <v>10792</v>
      </c>
      <c r="G88" s="54" t="n">
        <f aca="false">SUM(G89:G96)</f>
        <v>15200</v>
      </c>
      <c r="H88" s="53" t="n">
        <f aca="false">SUM(H89:H96)</f>
        <v>12332</v>
      </c>
      <c r="I88" s="53" t="n">
        <f aca="false">SUM(I89:I96)</f>
        <v>16400</v>
      </c>
      <c r="J88" s="53" t="n">
        <f aca="false">SUM(J89:J96)</f>
        <v>16200</v>
      </c>
    </row>
    <row r="89" customFormat="false" ht="26.8" hidden="false" customHeight="false" outlineLevel="0" collapsed="false">
      <c r="A89" s="55"/>
      <c r="B89" s="56" t="n">
        <v>632001</v>
      </c>
      <c r="C89" s="57" t="s">
        <v>93</v>
      </c>
      <c r="D89" s="58" t="n">
        <v>3419.9</v>
      </c>
      <c r="E89" s="59" t="n">
        <v>4000</v>
      </c>
      <c r="F89" s="59" t="n">
        <v>4000</v>
      </c>
      <c r="G89" s="60" t="n">
        <v>5500</v>
      </c>
      <c r="H89" s="59"/>
      <c r="I89" s="59" t="n">
        <v>5500</v>
      </c>
      <c r="J89" s="59" t="n">
        <v>5500</v>
      </c>
    </row>
    <row r="90" customFormat="false" ht="26.8" hidden="false" customHeight="false" outlineLevel="0" collapsed="false">
      <c r="A90" s="55"/>
      <c r="B90" s="56" t="n">
        <v>633006</v>
      </c>
      <c r="C90" s="57" t="s">
        <v>94</v>
      </c>
      <c r="D90" s="58" t="n">
        <v>792.21</v>
      </c>
      <c r="E90" s="59" t="n">
        <v>800</v>
      </c>
      <c r="F90" s="59" t="n">
        <v>500</v>
      </c>
      <c r="G90" s="60" t="n">
        <v>2000</v>
      </c>
      <c r="H90" s="59" t="n">
        <v>2000</v>
      </c>
      <c r="I90" s="59" t="n">
        <v>2000</v>
      </c>
      <c r="J90" s="59" t="n">
        <v>2000</v>
      </c>
    </row>
    <row r="91" customFormat="false" ht="26.8" hidden="false" customHeight="false" outlineLevel="0" collapsed="false">
      <c r="A91" s="55"/>
      <c r="B91" s="56" t="n">
        <v>634001</v>
      </c>
      <c r="C91" s="57" t="s">
        <v>95</v>
      </c>
      <c r="D91" s="58" t="n">
        <v>0</v>
      </c>
      <c r="E91" s="59" t="n">
        <v>200</v>
      </c>
      <c r="F91" s="59" t="n">
        <v>200</v>
      </c>
      <c r="G91" s="60" t="n">
        <v>400</v>
      </c>
      <c r="H91" s="59" t="n">
        <v>332</v>
      </c>
      <c r="I91" s="59" t="n">
        <v>400</v>
      </c>
      <c r="J91" s="59" t="n">
        <v>400</v>
      </c>
    </row>
    <row r="92" customFormat="false" ht="26.8" hidden="false" customHeight="false" outlineLevel="0" collapsed="false">
      <c r="A92" s="55"/>
      <c r="B92" s="56" t="n">
        <v>634001</v>
      </c>
      <c r="C92" s="57" t="s">
        <v>96</v>
      </c>
      <c r="D92" s="58"/>
      <c r="E92" s="59" t="n">
        <v>6060</v>
      </c>
      <c r="F92" s="59"/>
      <c r="G92" s="60"/>
      <c r="H92" s="59"/>
      <c r="I92" s="59"/>
      <c r="J92" s="59"/>
    </row>
    <row r="93" customFormat="false" ht="26.8" hidden="false" customHeight="false" outlineLevel="0" collapsed="false">
      <c r="A93" s="55"/>
      <c r="B93" s="56" t="n">
        <v>637004</v>
      </c>
      <c r="C93" s="57" t="s">
        <v>97</v>
      </c>
      <c r="D93" s="58"/>
      <c r="E93" s="59" t="n">
        <v>800</v>
      </c>
      <c r="F93" s="59" t="n">
        <v>500</v>
      </c>
      <c r="G93" s="60" t="n">
        <v>500</v>
      </c>
      <c r="H93" s="59" t="n">
        <v>500</v>
      </c>
      <c r="I93" s="59" t="n">
        <v>500</v>
      </c>
      <c r="J93" s="59" t="n">
        <v>500</v>
      </c>
    </row>
    <row r="94" customFormat="false" ht="26.8" hidden="false" customHeight="false" outlineLevel="0" collapsed="false">
      <c r="A94" s="55"/>
      <c r="B94" s="14" t="s">
        <v>98</v>
      </c>
      <c r="C94" s="57" t="s">
        <v>99</v>
      </c>
      <c r="D94" s="58" t="n">
        <v>2824.72</v>
      </c>
      <c r="E94" s="59" t="n">
        <v>3000</v>
      </c>
      <c r="F94" s="59" t="n">
        <v>3500</v>
      </c>
      <c r="G94" s="60" t="n">
        <v>4000</v>
      </c>
      <c r="H94" s="59" t="n">
        <v>5000</v>
      </c>
      <c r="I94" s="59" t="n">
        <v>5000</v>
      </c>
      <c r="J94" s="59" t="n">
        <v>5000</v>
      </c>
    </row>
    <row r="95" customFormat="false" ht="26.8" hidden="false" customHeight="false" outlineLevel="0" collapsed="false">
      <c r="A95" s="55"/>
      <c r="B95" s="56" t="n">
        <v>637006</v>
      </c>
      <c r="C95" s="57" t="s">
        <v>100</v>
      </c>
      <c r="D95" s="58" t="n">
        <v>1872.71</v>
      </c>
      <c r="E95" s="59" t="n">
        <v>2000</v>
      </c>
      <c r="F95" s="59" t="n">
        <v>1892</v>
      </c>
      <c r="G95" s="60" t="n">
        <v>2000</v>
      </c>
      <c r="H95" s="59" t="n">
        <v>3000</v>
      </c>
      <c r="I95" s="59" t="n">
        <v>2200</v>
      </c>
      <c r="J95" s="59" t="n">
        <v>2000</v>
      </c>
    </row>
    <row r="96" customFormat="false" ht="26.8" hidden="false" customHeight="false" outlineLevel="0" collapsed="false">
      <c r="A96" s="55"/>
      <c r="B96" s="56" t="n">
        <v>637004</v>
      </c>
      <c r="C96" s="57" t="s">
        <v>101</v>
      </c>
      <c r="D96" s="58" t="n">
        <v>931</v>
      </c>
      <c r="E96" s="59" t="n">
        <v>1000</v>
      </c>
      <c r="F96" s="59" t="n">
        <v>200</v>
      </c>
      <c r="G96" s="60" t="n">
        <v>800</v>
      </c>
      <c r="H96" s="59" t="n">
        <v>1500</v>
      </c>
      <c r="I96" s="59" t="n">
        <v>800</v>
      </c>
      <c r="J96" s="59" t="n">
        <v>800</v>
      </c>
    </row>
    <row r="97" customFormat="false" ht="26.8" hidden="false" customHeight="false" outlineLevel="0" collapsed="false">
      <c r="A97" s="61"/>
      <c r="B97" s="63"/>
      <c r="C97" s="63"/>
      <c r="D97" s="69"/>
      <c r="E97" s="46"/>
      <c r="F97" s="46"/>
      <c r="G97" s="48"/>
      <c r="H97" s="46"/>
      <c r="I97" s="46"/>
      <c r="J97" s="46"/>
    </row>
    <row r="98" customFormat="false" ht="26.8" hidden="false" customHeight="false" outlineLevel="0" collapsed="false">
      <c r="A98" s="67" t="n">
        <v>41</v>
      </c>
      <c r="B98" s="50" t="s">
        <v>102</v>
      </c>
      <c r="C98" s="51" t="s">
        <v>103</v>
      </c>
      <c r="D98" s="52" t="n">
        <f aca="false">SUM(D99:D99)</f>
        <v>0</v>
      </c>
      <c r="E98" s="53" t="n">
        <f aca="false">SUM(E99:E99)</f>
        <v>0</v>
      </c>
      <c r="F98" s="53" t="n">
        <f aca="false">SUM(F99:F99)</f>
        <v>0</v>
      </c>
      <c r="G98" s="54" t="n">
        <f aca="false">SUM(G99:G99)</f>
        <v>0</v>
      </c>
      <c r="H98" s="53" t="n">
        <f aca="false">SUM(H99:H99)</f>
        <v>0</v>
      </c>
      <c r="I98" s="53" t="n">
        <f aca="false">SUM(I99:I99)</f>
        <v>0</v>
      </c>
      <c r="J98" s="53" t="n">
        <f aca="false">SUM(J99:J99)</f>
        <v>0</v>
      </c>
    </row>
    <row r="99" customFormat="false" ht="26.8" hidden="false" customHeight="false" outlineLevel="0" collapsed="false">
      <c r="A99" s="55"/>
      <c r="B99" s="56" t="n">
        <v>635004</v>
      </c>
      <c r="C99" s="57" t="s">
        <v>104</v>
      </c>
      <c r="D99" s="58" t="n">
        <v>0</v>
      </c>
      <c r="E99" s="59" t="n">
        <v>0</v>
      </c>
      <c r="F99" s="59" t="n">
        <v>0</v>
      </c>
      <c r="G99" s="60" t="n">
        <v>0</v>
      </c>
      <c r="H99" s="59" t="n">
        <v>0</v>
      </c>
      <c r="I99" s="59" t="n">
        <v>0</v>
      </c>
      <c r="J99" s="59" t="n">
        <v>0</v>
      </c>
    </row>
    <row r="100" customFormat="false" ht="26.8" hidden="false" customHeight="false" outlineLevel="0" collapsed="false">
      <c r="A100" s="61"/>
      <c r="B100" s="63"/>
      <c r="C100" s="63"/>
      <c r="D100" s="69"/>
      <c r="E100" s="46"/>
      <c r="F100" s="46"/>
      <c r="G100" s="48"/>
      <c r="H100" s="46"/>
      <c r="I100" s="46"/>
      <c r="J100" s="46"/>
    </row>
    <row r="101" customFormat="false" ht="26.8" hidden="false" customHeight="false" outlineLevel="0" collapsed="false">
      <c r="A101" s="67" t="n">
        <v>41</v>
      </c>
      <c r="B101" s="50" t="s">
        <v>105</v>
      </c>
      <c r="C101" s="51" t="s">
        <v>106</v>
      </c>
      <c r="D101" s="52" t="n">
        <f aca="false">SUM(D102:D105)</f>
        <v>3833.41</v>
      </c>
      <c r="E101" s="53" t="n">
        <f aca="false">SUM(E102:E105)</f>
        <v>3900</v>
      </c>
      <c r="F101" s="53" t="n">
        <f aca="false">SUM(F102:F105)</f>
        <v>3900</v>
      </c>
      <c r="G101" s="54" t="n">
        <f aca="false">SUM(G102:G105)</f>
        <v>4900</v>
      </c>
      <c r="H101" s="53" t="n">
        <f aca="false">SUM(H102:H105)</f>
        <v>5400</v>
      </c>
      <c r="I101" s="53" t="n">
        <f aca="false">SUM(I102:I105)</f>
        <v>4900</v>
      </c>
      <c r="J101" s="53" t="n">
        <f aca="false">SUM(J102:J105)</f>
        <v>4900</v>
      </c>
    </row>
    <row r="102" customFormat="false" ht="26.8" hidden="false" customHeight="false" outlineLevel="0" collapsed="false">
      <c r="A102" s="55"/>
      <c r="B102" s="56" t="n">
        <v>632001</v>
      </c>
      <c r="C102" s="57" t="s">
        <v>76</v>
      </c>
      <c r="D102" s="58" t="n">
        <v>3833.41</v>
      </c>
      <c r="E102" s="59" t="n">
        <v>3800</v>
      </c>
      <c r="F102" s="59" t="n">
        <v>3800</v>
      </c>
      <c r="G102" s="60" t="n">
        <v>4500</v>
      </c>
      <c r="H102" s="59" t="n">
        <v>5000</v>
      </c>
      <c r="I102" s="59" t="n">
        <v>4500</v>
      </c>
      <c r="J102" s="59" t="n">
        <v>4500</v>
      </c>
    </row>
    <row r="103" customFormat="false" ht="26.8" hidden="false" customHeight="false" outlineLevel="0" collapsed="false">
      <c r="A103" s="55"/>
      <c r="B103" s="56" t="n">
        <v>633006</v>
      </c>
      <c r="C103" s="57" t="s">
        <v>107</v>
      </c>
      <c r="D103" s="58" t="n">
        <v>0</v>
      </c>
      <c r="E103" s="59" t="n">
        <v>100</v>
      </c>
      <c r="F103" s="59" t="n">
        <v>100</v>
      </c>
      <c r="G103" s="60" t="n">
        <v>100</v>
      </c>
      <c r="H103" s="59" t="n">
        <v>100</v>
      </c>
      <c r="I103" s="59" t="n">
        <v>100</v>
      </c>
      <c r="J103" s="59" t="n">
        <v>100</v>
      </c>
    </row>
    <row r="104" customFormat="false" ht="26.8" hidden="false" customHeight="false" outlineLevel="0" collapsed="false">
      <c r="A104" s="55"/>
      <c r="B104" s="56" t="n">
        <v>637004</v>
      </c>
      <c r="C104" s="57" t="s">
        <v>101</v>
      </c>
      <c r="D104" s="58" t="n">
        <v>0</v>
      </c>
      <c r="E104" s="59" t="n">
        <v>0</v>
      </c>
      <c r="F104" s="59" t="n">
        <v>0</v>
      </c>
      <c r="G104" s="60" t="n">
        <v>200</v>
      </c>
      <c r="H104" s="59" t="n">
        <v>200</v>
      </c>
      <c r="I104" s="59" t="n">
        <v>200</v>
      </c>
      <c r="J104" s="59" t="n">
        <v>200</v>
      </c>
    </row>
    <row r="105" customFormat="false" ht="26.8" hidden="false" customHeight="false" outlineLevel="0" collapsed="false">
      <c r="A105" s="55"/>
      <c r="B105" s="56" t="n">
        <v>637027</v>
      </c>
      <c r="C105" s="57" t="s">
        <v>108</v>
      </c>
      <c r="D105" s="58" t="n">
        <v>0</v>
      </c>
      <c r="E105" s="59" t="n">
        <v>0</v>
      </c>
      <c r="F105" s="59" t="n">
        <v>0</v>
      </c>
      <c r="G105" s="60" t="n">
        <v>100</v>
      </c>
      <c r="H105" s="59" t="n">
        <v>100</v>
      </c>
      <c r="I105" s="59" t="n">
        <v>100</v>
      </c>
      <c r="J105" s="59" t="n">
        <v>100</v>
      </c>
    </row>
    <row r="106" customFormat="false" ht="26.8" hidden="false" customHeight="false" outlineLevel="0" collapsed="false">
      <c r="A106" s="61"/>
      <c r="B106" s="63"/>
      <c r="C106" s="63"/>
      <c r="D106" s="69"/>
      <c r="E106" s="46"/>
      <c r="F106" s="46"/>
      <c r="G106" s="48"/>
      <c r="H106" s="46"/>
      <c r="I106" s="46"/>
      <c r="J106" s="46"/>
    </row>
    <row r="107" customFormat="false" ht="26.8" hidden="false" customHeight="false" outlineLevel="0" collapsed="false">
      <c r="A107" s="67" t="n">
        <v>41</v>
      </c>
      <c r="B107" s="50" t="s">
        <v>109</v>
      </c>
      <c r="C107" s="51" t="s">
        <v>110</v>
      </c>
      <c r="D107" s="52" t="n">
        <f aca="false">SUM(D108:D111)</f>
        <v>4254.08</v>
      </c>
      <c r="E107" s="53" t="n">
        <f aca="false">SUM(E108:E111)</f>
        <v>2100</v>
      </c>
      <c r="F107" s="53" t="n">
        <f aca="false">SUM(F108:F111)</f>
        <v>2650</v>
      </c>
      <c r="G107" s="54" t="n">
        <f aca="false">SUM(G108:G111)</f>
        <v>2339</v>
      </c>
      <c r="H107" s="53" t="n">
        <f aca="false">SUM(H108:H111)</f>
        <v>5400</v>
      </c>
      <c r="I107" s="53" t="n">
        <f aca="false">SUM(I108:I111)</f>
        <v>2339</v>
      </c>
      <c r="J107" s="53" t="n">
        <f aca="false">SUM(J108:J111)</f>
        <v>2339</v>
      </c>
    </row>
    <row r="108" customFormat="false" ht="26.8" hidden="false" customHeight="false" outlineLevel="0" collapsed="false">
      <c r="A108" s="55"/>
      <c r="B108" s="56" t="n">
        <v>633006</v>
      </c>
      <c r="C108" s="57" t="s">
        <v>111</v>
      </c>
      <c r="D108" s="58" t="n">
        <v>4.08</v>
      </c>
      <c r="E108" s="59" t="n">
        <v>300</v>
      </c>
      <c r="F108" s="59" t="n">
        <v>100</v>
      </c>
      <c r="G108" s="60" t="n">
        <v>0</v>
      </c>
      <c r="H108" s="59" t="n">
        <v>0</v>
      </c>
      <c r="I108" s="59" t="n">
        <v>0</v>
      </c>
      <c r="J108" s="59" t="n">
        <v>0</v>
      </c>
    </row>
    <row r="109" customFormat="false" ht="26.8" hidden="false" customHeight="false" outlineLevel="0" collapsed="false">
      <c r="A109" s="55"/>
      <c r="B109" s="56" t="n">
        <v>635006</v>
      </c>
      <c r="C109" s="57" t="s">
        <v>83</v>
      </c>
      <c r="D109" s="58" t="n">
        <v>3500</v>
      </c>
      <c r="E109" s="59" t="n">
        <v>500</v>
      </c>
      <c r="F109" s="59" t="n">
        <v>800</v>
      </c>
      <c r="G109" s="60" t="n">
        <v>500</v>
      </c>
      <c r="H109" s="59" t="n">
        <v>2000</v>
      </c>
      <c r="I109" s="59" t="n">
        <v>500</v>
      </c>
      <c r="J109" s="59" t="n">
        <v>500</v>
      </c>
    </row>
    <row r="110" customFormat="false" ht="26.8" hidden="false" customHeight="false" outlineLevel="0" collapsed="false">
      <c r="A110" s="55"/>
      <c r="B110" s="56" t="n">
        <v>637004</v>
      </c>
      <c r="C110" s="57" t="s">
        <v>76</v>
      </c>
      <c r="D110" s="58" t="n">
        <v>750</v>
      </c>
      <c r="E110" s="59" t="n">
        <v>800</v>
      </c>
      <c r="F110" s="41" t="n">
        <v>500</v>
      </c>
      <c r="G110" s="43" t="n">
        <v>839</v>
      </c>
      <c r="H110" s="41" t="n">
        <v>2400</v>
      </c>
      <c r="I110" s="41" t="n">
        <v>839</v>
      </c>
      <c r="J110" s="41" t="n">
        <v>839</v>
      </c>
    </row>
    <row r="111" customFormat="false" ht="26.8" hidden="false" customHeight="false" outlineLevel="0" collapsed="false">
      <c r="A111" s="55"/>
      <c r="B111" s="56" t="n">
        <v>637002</v>
      </c>
      <c r="C111" s="57" t="s">
        <v>112</v>
      </c>
      <c r="D111" s="58"/>
      <c r="E111" s="59" t="n">
        <v>500</v>
      </c>
      <c r="F111" s="59" t="n">
        <v>1250</v>
      </c>
      <c r="G111" s="60" t="n">
        <v>1000</v>
      </c>
      <c r="H111" s="59" t="n">
        <v>1000</v>
      </c>
      <c r="I111" s="59" t="n">
        <v>1000</v>
      </c>
      <c r="J111" s="59" t="n">
        <v>1000</v>
      </c>
    </row>
    <row r="112" customFormat="false" ht="26.8" hidden="false" customHeight="false" outlineLevel="0" collapsed="false">
      <c r="A112" s="61"/>
      <c r="B112" s="63"/>
      <c r="C112" s="63"/>
      <c r="D112" s="69"/>
      <c r="E112" s="46"/>
      <c r="F112" s="46"/>
      <c r="G112" s="48"/>
      <c r="H112" s="46"/>
      <c r="I112" s="46"/>
      <c r="J112" s="46"/>
    </row>
    <row r="113" customFormat="false" ht="26.8" hidden="false" customHeight="false" outlineLevel="0" collapsed="false">
      <c r="A113" s="67" t="n">
        <v>41</v>
      </c>
      <c r="B113" s="50" t="s">
        <v>113</v>
      </c>
      <c r="C113" s="51" t="s">
        <v>114</v>
      </c>
      <c r="D113" s="52" t="n">
        <f aca="false">SUM(D114:D115)</f>
        <v>416.24</v>
      </c>
      <c r="E113" s="53" t="n">
        <f aca="false">SUM(E114:E115)</f>
        <v>0</v>
      </c>
      <c r="F113" s="53" t="n">
        <f aca="false">SUM(F114:F115)</f>
        <v>500</v>
      </c>
      <c r="G113" s="54" t="n">
        <f aca="false">SUM(G114:G115)</f>
        <v>0</v>
      </c>
      <c r="H113" s="53" t="n">
        <f aca="false">SUM(H114:H115)</f>
        <v>0</v>
      </c>
      <c r="I113" s="53" t="n">
        <f aca="false">SUM(I114:I115)</f>
        <v>0</v>
      </c>
      <c r="J113" s="53" t="n">
        <f aca="false">SUM(J114:J115)</f>
        <v>0</v>
      </c>
    </row>
    <row r="114" customFormat="false" ht="26.8" hidden="false" customHeight="false" outlineLevel="0" collapsed="false">
      <c r="A114" s="55"/>
      <c r="B114" s="56" t="n">
        <v>635003</v>
      </c>
      <c r="C114" s="57" t="s">
        <v>115</v>
      </c>
      <c r="D114" s="58" t="n">
        <v>416.24</v>
      </c>
      <c r="E114" s="59" t="n">
        <v>0</v>
      </c>
      <c r="F114" s="59" t="n">
        <v>500</v>
      </c>
      <c r="G114" s="60" t="n">
        <v>0</v>
      </c>
      <c r="H114" s="59" t="n">
        <v>0</v>
      </c>
      <c r="I114" s="59" t="n">
        <v>0</v>
      </c>
      <c r="J114" s="59" t="n">
        <v>0</v>
      </c>
    </row>
    <row r="115" customFormat="false" ht="26.8" hidden="false" customHeight="false" outlineLevel="0" collapsed="false">
      <c r="A115" s="55"/>
      <c r="B115" s="56" t="n">
        <v>637027</v>
      </c>
      <c r="C115" s="57" t="s">
        <v>116</v>
      </c>
      <c r="D115" s="58" t="n">
        <v>0</v>
      </c>
      <c r="E115" s="59" t="n">
        <v>0</v>
      </c>
      <c r="F115" s="59" t="n">
        <v>0</v>
      </c>
      <c r="G115" s="60" t="n">
        <v>0</v>
      </c>
      <c r="H115" s="59" t="n">
        <v>0</v>
      </c>
      <c r="I115" s="59" t="n">
        <v>0</v>
      </c>
      <c r="J115" s="59" t="n">
        <v>0</v>
      </c>
    </row>
    <row r="116" customFormat="false" ht="26.8" hidden="false" customHeight="false" outlineLevel="0" collapsed="false">
      <c r="A116" s="61"/>
      <c r="B116" s="62"/>
      <c r="C116" s="63"/>
      <c r="D116" s="69"/>
      <c r="E116" s="46"/>
      <c r="F116" s="46"/>
      <c r="G116" s="48"/>
      <c r="H116" s="46"/>
      <c r="I116" s="46"/>
      <c r="J116" s="46"/>
    </row>
    <row r="117" customFormat="false" ht="26.8" hidden="false" customHeight="false" outlineLevel="0" collapsed="false">
      <c r="A117" s="67" t="n">
        <v>41</v>
      </c>
      <c r="B117" s="50" t="s">
        <v>117</v>
      </c>
      <c r="C117" s="51" t="s">
        <v>118</v>
      </c>
      <c r="D117" s="52" t="n">
        <f aca="false">SUM(D118:D120)</f>
        <v>342.01</v>
      </c>
      <c r="E117" s="53" t="n">
        <f aca="false">SUM(E118:E120)</f>
        <v>610</v>
      </c>
      <c r="F117" s="53" t="n">
        <f aca="false">SUM(F118:F120)</f>
        <v>905</v>
      </c>
      <c r="G117" s="54" t="n">
        <f aca="false">SUM(G118:G120)</f>
        <v>905</v>
      </c>
      <c r="H117" s="53" t="n">
        <f aca="false">SUM(H118:H120)</f>
        <v>910</v>
      </c>
      <c r="I117" s="53" t="n">
        <f aca="false">SUM(I118:I120)</f>
        <v>938</v>
      </c>
      <c r="J117" s="53" t="n">
        <f aca="false">SUM(J118:J120)</f>
        <v>938</v>
      </c>
    </row>
    <row r="118" customFormat="false" ht="26.8" hidden="false" customHeight="false" outlineLevel="0" collapsed="false">
      <c r="A118" s="55"/>
      <c r="B118" s="56" t="n">
        <v>633006</v>
      </c>
      <c r="C118" s="57" t="s">
        <v>119</v>
      </c>
      <c r="D118" s="58" t="n">
        <v>0</v>
      </c>
      <c r="E118" s="59" t="n">
        <v>0</v>
      </c>
      <c r="F118" s="59" t="n">
        <v>500</v>
      </c>
      <c r="G118" s="60" t="n">
        <v>500</v>
      </c>
      <c r="H118" s="59" t="n">
        <v>500</v>
      </c>
      <c r="I118" s="59" t="n">
        <v>500</v>
      </c>
      <c r="J118" s="59" t="n">
        <v>500</v>
      </c>
    </row>
    <row r="119" customFormat="false" ht="26.8" hidden="false" customHeight="false" outlineLevel="0" collapsed="false">
      <c r="A119" s="55"/>
      <c r="B119" s="56" t="n">
        <v>635006</v>
      </c>
      <c r="C119" s="57" t="s">
        <v>120</v>
      </c>
      <c r="D119" s="58" t="n">
        <v>0</v>
      </c>
      <c r="E119" s="59" t="n">
        <v>200</v>
      </c>
      <c r="F119" s="59"/>
      <c r="G119" s="60"/>
      <c r="H119" s="59"/>
      <c r="I119" s="59"/>
      <c r="J119" s="59"/>
    </row>
    <row r="120" customFormat="false" ht="26.8" hidden="false" customHeight="false" outlineLevel="0" collapsed="false">
      <c r="A120" s="93"/>
      <c r="B120" s="94" t="n">
        <v>637027</v>
      </c>
      <c r="C120" s="95" t="s">
        <v>116</v>
      </c>
      <c r="D120" s="96" t="n">
        <v>342.01</v>
      </c>
      <c r="E120" s="97" t="n">
        <v>410</v>
      </c>
      <c r="F120" s="97" t="n">
        <v>405</v>
      </c>
      <c r="G120" s="98" t="n">
        <v>405</v>
      </c>
      <c r="H120" s="97" t="n">
        <v>410</v>
      </c>
      <c r="I120" s="97" t="n">
        <v>438</v>
      </c>
      <c r="J120" s="97" t="n">
        <v>438</v>
      </c>
    </row>
    <row r="121" customFormat="false" ht="26.8" hidden="false" customHeight="false" outlineLevel="0" collapsed="false">
      <c r="A121" s="99"/>
      <c r="B121" s="100"/>
      <c r="C121" s="101"/>
      <c r="D121" s="102"/>
      <c r="E121" s="102"/>
      <c r="F121" s="103"/>
      <c r="G121" s="104"/>
      <c r="H121" s="103"/>
      <c r="I121" s="103"/>
      <c r="J121" s="103"/>
    </row>
    <row r="122" customFormat="false" ht="26.8" hidden="false" customHeight="false" outlineLevel="0" collapsed="false">
      <c r="A122" s="105"/>
      <c r="B122" s="106"/>
      <c r="C122" s="107" t="s">
        <v>15</v>
      </c>
      <c r="D122" s="108" t="n">
        <f aca="false">D123+D124+D125</f>
        <v>0</v>
      </c>
      <c r="E122" s="109" t="n">
        <v>8000</v>
      </c>
      <c r="F122" s="108" t="n">
        <v>8000</v>
      </c>
      <c r="G122" s="110" t="n">
        <f aca="false">SUM(G123:G125)</f>
        <v>5000</v>
      </c>
      <c r="H122" s="109" t="n">
        <f aca="false">SUM(H123:H125)</f>
        <v>0</v>
      </c>
      <c r="I122" s="109" t="n">
        <f aca="false">SUM(I123:I125)</f>
        <v>0</v>
      </c>
      <c r="J122" s="109" t="n">
        <f aca="false">SUM(J123:J125)</f>
        <v>0</v>
      </c>
    </row>
    <row r="123" customFormat="false" ht="26.8" hidden="false" customHeight="false" outlineLevel="0" collapsed="false">
      <c r="A123" s="111" t="n">
        <v>41</v>
      </c>
      <c r="B123" s="112" t="n">
        <v>717002</v>
      </c>
      <c r="C123" s="113" t="s">
        <v>121</v>
      </c>
      <c r="D123" s="114" t="n">
        <v>0</v>
      </c>
      <c r="E123" s="115" t="n">
        <v>5000</v>
      </c>
      <c r="F123" s="114"/>
      <c r="G123" s="116"/>
      <c r="H123" s="114"/>
      <c r="I123" s="114"/>
      <c r="J123" s="114"/>
    </row>
    <row r="124" customFormat="false" ht="26.8" hidden="false" customHeight="false" outlineLevel="0" collapsed="false">
      <c r="A124" s="55"/>
      <c r="B124" s="56" t="n">
        <v>717002</v>
      </c>
      <c r="C124" s="57" t="s">
        <v>122</v>
      </c>
      <c r="D124" s="117" t="n">
        <v>0</v>
      </c>
      <c r="E124" s="118" t="n">
        <v>3000</v>
      </c>
      <c r="F124" s="117" t="n">
        <v>8000</v>
      </c>
      <c r="G124" s="119" t="n">
        <v>5000</v>
      </c>
      <c r="H124" s="117" t="n">
        <v>0</v>
      </c>
      <c r="I124" s="117" t="n">
        <v>0</v>
      </c>
      <c r="J124" s="117" t="n">
        <v>0</v>
      </c>
    </row>
    <row r="125" customFormat="false" ht="26.8" hidden="false" customHeight="false" outlineLevel="0" collapsed="false">
      <c r="A125" s="82"/>
      <c r="B125" s="83" t="n">
        <v>717002</v>
      </c>
      <c r="C125" s="84" t="s">
        <v>123</v>
      </c>
      <c r="D125" s="120"/>
      <c r="E125" s="121"/>
      <c r="F125" s="120"/>
      <c r="G125" s="122"/>
      <c r="H125" s="120"/>
      <c r="I125" s="120"/>
      <c r="J125" s="120"/>
    </row>
    <row r="126" customFormat="false" ht="26.8" hidden="false" customHeight="false" outlineLevel="0" collapsed="false">
      <c r="A126" s="123"/>
      <c r="B126" s="124"/>
      <c r="C126" s="124"/>
      <c r="D126" s="125"/>
      <c r="E126" s="124"/>
      <c r="F126" s="125"/>
      <c r="G126" s="126"/>
      <c r="H126" s="125"/>
      <c r="I126" s="125"/>
      <c r="J126" s="125"/>
    </row>
    <row r="127" customFormat="false" ht="26.8" hidden="false" customHeight="false" outlineLevel="0" collapsed="false">
      <c r="A127" s="127" t="n">
        <v>41</v>
      </c>
      <c r="B127" s="128" t="s">
        <v>40</v>
      </c>
      <c r="C127" s="129" t="s">
        <v>10</v>
      </c>
      <c r="D127" s="130" t="n">
        <v>1068</v>
      </c>
      <c r="E127" s="131" t="n">
        <v>1333</v>
      </c>
      <c r="F127" s="132" t="n">
        <v>1068</v>
      </c>
      <c r="G127" s="133" t="n">
        <v>1333</v>
      </c>
      <c r="H127" s="131" t="n">
        <v>1068</v>
      </c>
      <c r="I127" s="131" t="n">
        <v>0</v>
      </c>
      <c r="J127" s="131" t="n">
        <v>0</v>
      </c>
    </row>
    <row r="128" customFormat="false" ht="26.8" hidden="false" customHeight="false" outlineLevel="0" collapsed="false">
      <c r="A128" s="99"/>
      <c r="B128" s="101"/>
      <c r="C128" s="101" t="s">
        <v>124</v>
      </c>
      <c r="D128" s="101" t="n">
        <v>1068</v>
      </c>
      <c r="E128" s="101" t="n">
        <v>1068</v>
      </c>
      <c r="F128" s="134" t="n">
        <v>1068</v>
      </c>
      <c r="G128" s="135" t="n">
        <v>1068</v>
      </c>
      <c r="H128" s="134" t="n">
        <v>1068</v>
      </c>
      <c r="I128" s="134" t="n">
        <v>0</v>
      </c>
      <c r="J128" s="134" t="n">
        <v>0</v>
      </c>
    </row>
    <row r="129" customFormat="false" ht="26.8" hidden="false" customHeight="false" outlineLevel="0" collapsed="false">
      <c r="A129" s="136"/>
      <c r="B129" s="137"/>
      <c r="C129" s="138" t="s">
        <v>125</v>
      </c>
      <c r="D129" s="139" t="n">
        <f aca="false">D12+D122+D127</f>
        <v>75061.9</v>
      </c>
      <c r="E129" s="140" t="n">
        <f aca="false">E12+E122+E127</f>
        <v>83093</v>
      </c>
      <c r="F129" s="139" t="n">
        <f aca="false">F12+F122+F127</f>
        <v>85445</v>
      </c>
      <c r="G129" s="141" t="n">
        <f aca="false">G12+G122+G127</f>
        <v>85000</v>
      </c>
      <c r="H129" s="140" t="n">
        <f aca="false">H12+H122+H127</f>
        <v>85000</v>
      </c>
      <c r="I129" s="140" t="n">
        <f aca="false">I12+I122+I127</f>
        <v>85000</v>
      </c>
      <c r="J129" s="140" t="n">
        <f aca="false">J12+J122+J127</f>
        <v>85000</v>
      </c>
    </row>
    <row r="130" customFormat="false" ht="26.8" hidden="false" customHeight="false" outlineLevel="0" collapsed="false">
      <c r="A130" s="142"/>
      <c r="B130" s="63"/>
      <c r="C130" s="63"/>
      <c r="D130" s="143"/>
      <c r="E130" s="143"/>
      <c r="F130" s="143"/>
      <c r="G130" s="1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Roman,Normálne"&amp;12&amp;A</oddHeader>
    <oddFooter>&amp;C&amp;"Times New Roman,Normálne"&amp;12Stránka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J5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J31" activeCellId="0" sqref="J31"/>
    </sheetView>
  </sheetViews>
  <sheetFormatPr defaultRowHeight="12.8" zeroHeight="false" outlineLevelRow="0" outlineLevelCol="0"/>
  <cols>
    <col collapsed="false" customWidth="true" hidden="false" outlineLevel="0" max="1" min="1" style="0" width="11.61"/>
    <col collapsed="false" customWidth="true" hidden="false" outlineLevel="0" max="2" min="2" style="0" width="19.48"/>
    <col collapsed="false" customWidth="true" hidden="false" outlineLevel="0" max="3" min="3" style="0" width="16.1"/>
    <col collapsed="false" customWidth="true" hidden="false" outlineLevel="0" max="4" min="4" style="0" width="19.08"/>
    <col collapsed="false" customWidth="true" hidden="false" outlineLevel="0" max="6" min="5" style="0" width="17.46"/>
    <col collapsed="false" customWidth="true" hidden="false" outlineLevel="0" max="7" min="7" style="0" width="18.66"/>
    <col collapsed="false" customWidth="true" hidden="false" outlineLevel="0" max="8" min="8" style="0" width="18.39"/>
    <col collapsed="false" customWidth="true" hidden="false" outlineLevel="0" max="9" min="9" style="0" width="18.27"/>
    <col collapsed="false" customWidth="true" hidden="false" outlineLevel="0" max="10" min="10" style="0" width="19.19"/>
    <col collapsed="false" customWidth="true" hidden="false" outlineLevel="0" max="1025" min="11" style="0" width="11.61"/>
  </cols>
  <sheetData>
    <row r="2" customFormat="false" ht="26.8" hidden="false" customHeight="false" outlineLevel="0" collapsed="false">
      <c r="A2" s="143"/>
      <c r="B2" s="143"/>
      <c r="C2" s="144" t="s">
        <v>126</v>
      </c>
      <c r="D2" s="143"/>
      <c r="E2" s="15"/>
      <c r="F2" s="15"/>
      <c r="G2" s="145"/>
    </row>
    <row r="3" customFormat="false" ht="26.8" hidden="false" customHeight="false" outlineLevel="0" collapsed="false">
      <c r="A3" s="17" t="s">
        <v>23</v>
      </c>
      <c r="B3" s="18" t="s">
        <v>24</v>
      </c>
      <c r="C3" s="146" t="s">
        <v>25</v>
      </c>
      <c r="D3" s="21" t="s">
        <v>127</v>
      </c>
      <c r="E3" s="23" t="s">
        <v>27</v>
      </c>
      <c r="F3" s="21" t="s">
        <v>127</v>
      </c>
      <c r="G3" s="22" t="s">
        <v>128</v>
      </c>
      <c r="H3" s="23" t="s">
        <v>29</v>
      </c>
      <c r="I3" s="23" t="s">
        <v>29</v>
      </c>
      <c r="J3" s="23" t="s">
        <v>29</v>
      </c>
    </row>
    <row r="4" customFormat="false" ht="26.8" hidden="false" customHeight="false" outlineLevel="0" collapsed="false">
      <c r="A4" s="147" t="s">
        <v>30</v>
      </c>
      <c r="B4" s="148"/>
      <c r="C4" s="149"/>
      <c r="D4" s="150" t="n">
        <v>2020</v>
      </c>
      <c r="E4" s="151" t="n">
        <v>2021</v>
      </c>
      <c r="F4" s="150" t="n">
        <v>2022</v>
      </c>
      <c r="G4" s="152" t="n">
        <v>2023</v>
      </c>
      <c r="H4" s="151" t="n">
        <v>2024</v>
      </c>
      <c r="I4" s="151" t="n">
        <v>2025</v>
      </c>
      <c r="J4" s="151" t="n">
        <v>2026</v>
      </c>
    </row>
    <row r="5" customFormat="false" ht="26.8" hidden="false" customHeight="false" outlineLevel="0" collapsed="false">
      <c r="A5" s="153"/>
      <c r="B5" s="154"/>
      <c r="C5" s="154"/>
      <c r="D5" s="155"/>
      <c r="E5" s="156"/>
      <c r="F5" s="155"/>
      <c r="G5" s="157"/>
      <c r="H5" s="156"/>
      <c r="I5" s="156"/>
      <c r="J5" s="156"/>
    </row>
    <row r="6" customFormat="false" ht="26.8" hidden="false" customHeight="false" outlineLevel="0" collapsed="false">
      <c r="A6" s="158"/>
      <c r="B6" s="159"/>
      <c r="C6" s="160" t="s">
        <v>8</v>
      </c>
      <c r="D6" s="161" t="n">
        <f aca="false">+D8+D14+D17+D20+D33+D39</f>
        <v>88685.09</v>
      </c>
      <c r="E6" s="162" t="n">
        <f aca="false">+E8+E14+E17+E20+E33+E39</f>
        <v>69033</v>
      </c>
      <c r="F6" s="161" t="n">
        <f aca="false">F8+F14+F17+F20+F33+F39+F13</f>
        <v>77695</v>
      </c>
      <c r="G6" s="163" t="n">
        <f aca="false">+G8+G14+G17+G20+G33+G39</f>
        <v>80000</v>
      </c>
      <c r="H6" s="162" t="n">
        <f aca="false">+H8+H14+H17+H20+H33+H39</f>
        <v>85000</v>
      </c>
      <c r="I6" s="162" t="n">
        <f aca="false">+I8+I14+I17+I20+I33+I39</f>
        <v>85000</v>
      </c>
      <c r="J6" s="162" t="n">
        <f aca="false">+J8+J14+J17+J20+J33+J39</f>
        <v>85000</v>
      </c>
    </row>
    <row r="7" customFormat="false" ht="26.8" hidden="false" customHeight="false" outlineLevel="0" collapsed="false">
      <c r="A7" s="153"/>
      <c r="B7" s="164"/>
      <c r="C7" s="164"/>
      <c r="D7" s="165"/>
      <c r="E7" s="165"/>
      <c r="F7" s="165"/>
      <c r="G7" s="166"/>
      <c r="H7" s="165"/>
      <c r="I7" s="165"/>
      <c r="J7" s="165"/>
    </row>
    <row r="8" customFormat="false" ht="26.8" hidden="false" customHeight="false" outlineLevel="0" collapsed="false">
      <c r="A8" s="55" t="n">
        <v>111</v>
      </c>
      <c r="B8" s="90"/>
      <c r="C8" s="167" t="s">
        <v>129</v>
      </c>
      <c r="D8" s="53" t="n">
        <v>2664.58</v>
      </c>
      <c r="E8" s="53" t="n">
        <f aca="false">+E9+E10</f>
        <v>2250</v>
      </c>
      <c r="F8" s="53" t="n">
        <f aca="false">+F9</f>
        <v>100</v>
      </c>
      <c r="G8" s="54" t="n">
        <f aca="false">G9+G10</f>
        <v>1600</v>
      </c>
      <c r="H8" s="53" t="n">
        <f aca="false">H9+H10</f>
        <v>1600</v>
      </c>
      <c r="I8" s="53" t="n">
        <f aca="false">I9+I10</f>
        <v>1600</v>
      </c>
      <c r="J8" s="53" t="n">
        <f aca="false">J9+J10</f>
        <v>1600</v>
      </c>
    </row>
    <row r="9" customFormat="false" ht="26.8" hidden="false" customHeight="false" outlineLevel="0" collapsed="false">
      <c r="A9" s="55"/>
      <c r="B9" s="56" t="n">
        <v>312001</v>
      </c>
      <c r="C9" s="168" t="s">
        <v>130</v>
      </c>
      <c r="D9" s="169" t="n">
        <v>153.92</v>
      </c>
      <c r="E9" s="59" t="n">
        <v>90</v>
      </c>
      <c r="F9" s="59" t="n">
        <v>100</v>
      </c>
      <c r="G9" s="60" t="n">
        <v>100</v>
      </c>
      <c r="H9" s="59" t="n">
        <v>100</v>
      </c>
      <c r="I9" s="59" t="n">
        <v>100</v>
      </c>
      <c r="J9" s="59" t="n">
        <v>100</v>
      </c>
    </row>
    <row r="10" customFormat="false" ht="26.8" hidden="false" customHeight="false" outlineLevel="0" collapsed="false">
      <c r="A10" s="170"/>
      <c r="B10" s="171"/>
      <c r="C10" s="172" t="s">
        <v>131</v>
      </c>
      <c r="D10" s="173" t="n">
        <v>2510.66</v>
      </c>
      <c r="E10" s="174" t="n">
        <f aca="false">E11+E12</f>
        <v>2160</v>
      </c>
      <c r="F10" s="173"/>
      <c r="G10" s="175" t="n">
        <f aca="false">G13</f>
        <v>1500</v>
      </c>
      <c r="H10" s="176" t="n">
        <f aca="false">H13</f>
        <v>1500</v>
      </c>
      <c r="I10" s="176" t="n">
        <f aca="false">I13</f>
        <v>1500</v>
      </c>
      <c r="J10" s="176" t="n">
        <f aca="false">J13</f>
        <v>1500</v>
      </c>
    </row>
    <row r="11" customFormat="false" ht="26.8" hidden="false" customHeight="false" outlineLevel="0" collapsed="false">
      <c r="A11" s="170"/>
      <c r="B11" s="171"/>
      <c r="C11" s="177" t="s">
        <v>132</v>
      </c>
      <c r="D11" s="178"/>
      <c r="E11" s="179"/>
      <c r="F11" s="178"/>
      <c r="G11" s="180"/>
      <c r="H11" s="178"/>
      <c r="I11" s="178"/>
      <c r="J11" s="178"/>
    </row>
    <row r="12" customFormat="false" ht="26.8" hidden="false" customHeight="false" outlineLevel="0" collapsed="false">
      <c r="A12" s="170"/>
      <c r="B12" s="171"/>
      <c r="C12" s="177" t="s">
        <v>133</v>
      </c>
      <c r="D12" s="181" t="n">
        <v>1108</v>
      </c>
      <c r="E12" s="179" t="n">
        <v>2160</v>
      </c>
      <c r="F12" s="178"/>
      <c r="G12" s="180"/>
      <c r="H12" s="178"/>
      <c r="I12" s="178"/>
      <c r="J12" s="178"/>
    </row>
    <row r="13" customFormat="false" ht="26.8" hidden="false" customHeight="false" outlineLevel="0" collapsed="false">
      <c r="A13" s="170"/>
      <c r="B13" s="171"/>
      <c r="C13" s="177" t="s">
        <v>35</v>
      </c>
      <c r="D13" s="181" t="n">
        <v>1502.66</v>
      </c>
      <c r="E13" s="178"/>
      <c r="F13" s="178" t="n">
        <v>3650</v>
      </c>
      <c r="G13" s="180" t="n">
        <v>1500</v>
      </c>
      <c r="H13" s="178" t="n">
        <v>1500</v>
      </c>
      <c r="I13" s="178" t="n">
        <v>1500</v>
      </c>
      <c r="J13" s="178" t="n">
        <v>1500</v>
      </c>
    </row>
    <row r="14" customFormat="false" ht="26.8" hidden="false" customHeight="false" outlineLevel="0" collapsed="false">
      <c r="A14" s="55" t="s">
        <v>134</v>
      </c>
      <c r="B14" s="56"/>
      <c r="C14" s="167" t="s">
        <v>135</v>
      </c>
      <c r="D14" s="182" t="n">
        <v>7167.27</v>
      </c>
      <c r="E14" s="182"/>
      <c r="F14" s="182" t="n">
        <v>6000</v>
      </c>
      <c r="G14" s="183" t="n">
        <v>0</v>
      </c>
      <c r="H14" s="182" t="n">
        <v>0</v>
      </c>
      <c r="I14" s="182" t="n">
        <v>0</v>
      </c>
      <c r="J14" s="182" t="n">
        <v>0</v>
      </c>
    </row>
    <row r="15" customFormat="false" ht="26.8" hidden="false" customHeight="false" outlineLevel="0" collapsed="false">
      <c r="A15" s="55"/>
      <c r="B15" s="56" t="n">
        <v>312001</v>
      </c>
      <c r="C15" s="168" t="s">
        <v>136</v>
      </c>
      <c r="D15" s="169" t="n">
        <v>7167.27</v>
      </c>
      <c r="E15" s="59"/>
      <c r="F15" s="59" t="n">
        <v>6000</v>
      </c>
      <c r="G15" s="60" t="n">
        <v>0</v>
      </c>
      <c r="H15" s="59" t="n">
        <v>0</v>
      </c>
      <c r="I15" s="59" t="n">
        <v>0</v>
      </c>
      <c r="J15" s="59" t="n">
        <v>0</v>
      </c>
    </row>
    <row r="16" customFormat="false" ht="26.8" hidden="false" customHeight="false" outlineLevel="0" collapsed="false">
      <c r="A16" s="184"/>
      <c r="B16" s="185" t="n">
        <v>311</v>
      </c>
      <c r="C16" s="186" t="s">
        <v>137</v>
      </c>
      <c r="D16" s="187"/>
      <c r="E16" s="187"/>
      <c r="F16" s="188" t="n">
        <v>500</v>
      </c>
      <c r="G16" s="189"/>
      <c r="H16" s="187"/>
      <c r="I16" s="187"/>
      <c r="J16" s="187"/>
    </row>
    <row r="17" customFormat="false" ht="26.8" hidden="false" customHeight="false" outlineLevel="0" collapsed="false">
      <c r="A17" s="55" t="s">
        <v>138</v>
      </c>
      <c r="B17" s="56"/>
      <c r="C17" s="167" t="s">
        <v>139</v>
      </c>
      <c r="D17" s="182" t="n">
        <v>0</v>
      </c>
      <c r="E17" s="182"/>
      <c r="F17" s="182" t="n">
        <v>1000</v>
      </c>
      <c r="G17" s="183" t="n">
        <v>0</v>
      </c>
      <c r="H17" s="182" t="n">
        <v>0</v>
      </c>
      <c r="I17" s="182" t="n">
        <v>0</v>
      </c>
      <c r="J17" s="182" t="n">
        <v>0</v>
      </c>
    </row>
    <row r="18" customFormat="false" ht="26.8" hidden="false" customHeight="false" outlineLevel="0" collapsed="false">
      <c r="A18" s="55"/>
      <c r="B18" s="56" t="n">
        <v>312001</v>
      </c>
      <c r="C18" s="168" t="s">
        <v>136</v>
      </c>
      <c r="D18" s="59" t="n">
        <v>0</v>
      </c>
      <c r="E18" s="59"/>
      <c r="F18" s="59" t="n">
        <v>1000</v>
      </c>
      <c r="G18" s="60" t="n">
        <v>0</v>
      </c>
      <c r="H18" s="59" t="n">
        <v>0</v>
      </c>
      <c r="I18" s="59" t="n">
        <v>0</v>
      </c>
      <c r="J18" s="59" t="n">
        <v>0</v>
      </c>
    </row>
    <row r="19" customFormat="false" ht="26.8" hidden="false" customHeight="false" outlineLevel="0" collapsed="false">
      <c r="A19" s="184"/>
      <c r="B19" s="186" t="n">
        <v>312001</v>
      </c>
      <c r="C19" s="186" t="s">
        <v>140</v>
      </c>
      <c r="D19" s="187"/>
      <c r="E19" s="187"/>
      <c r="F19" s="188" t="n">
        <v>1400</v>
      </c>
      <c r="G19" s="189"/>
      <c r="H19" s="187"/>
      <c r="I19" s="187"/>
      <c r="J19" s="187"/>
    </row>
    <row r="20" customFormat="false" ht="26.8" hidden="false" customHeight="false" outlineLevel="0" collapsed="false">
      <c r="A20" s="190" t="n">
        <v>41</v>
      </c>
      <c r="B20" s="191" t="n">
        <v>100</v>
      </c>
      <c r="C20" s="192" t="s">
        <v>141</v>
      </c>
      <c r="D20" s="53" t="n">
        <f aca="false">+D22+D24+D28</f>
        <v>59633.08</v>
      </c>
      <c r="E20" s="53" t="n">
        <f aca="false">+E22+E24+E28</f>
        <v>53708</v>
      </c>
      <c r="F20" s="53" t="n">
        <f aca="false">+F22+F24+F28</f>
        <v>54320</v>
      </c>
      <c r="G20" s="54" t="n">
        <f aca="false">+G22+G24+G28</f>
        <v>60712</v>
      </c>
      <c r="H20" s="53" t="n">
        <f aca="false">+H22+H24+H28</f>
        <v>65312</v>
      </c>
      <c r="I20" s="53" t="n">
        <f aca="false">+I22+I24+I28</f>
        <v>65212</v>
      </c>
      <c r="J20" s="53" t="n">
        <f aca="false">+J22+J24+J28</f>
        <v>65212</v>
      </c>
    </row>
    <row r="21" customFormat="false" ht="26.8" hidden="false" customHeight="false" outlineLevel="0" collapsed="false">
      <c r="A21" s="184"/>
      <c r="B21" s="186"/>
      <c r="C21" s="186"/>
      <c r="D21" s="187"/>
      <c r="E21" s="187"/>
      <c r="F21" s="187"/>
      <c r="G21" s="189"/>
      <c r="H21" s="187"/>
      <c r="I21" s="187"/>
      <c r="J21" s="187"/>
    </row>
    <row r="22" customFormat="false" ht="26.8" hidden="false" customHeight="false" outlineLevel="0" collapsed="false">
      <c r="A22" s="190" t="n">
        <v>41</v>
      </c>
      <c r="B22" s="193" t="n">
        <v>111</v>
      </c>
      <c r="C22" s="194" t="s">
        <v>142</v>
      </c>
      <c r="D22" s="169" t="n">
        <v>37395.36</v>
      </c>
      <c r="E22" s="59" t="n">
        <v>34372</v>
      </c>
      <c r="F22" s="59" t="n">
        <v>35000</v>
      </c>
      <c r="G22" s="60" t="n">
        <v>40000</v>
      </c>
      <c r="H22" s="59" t="n">
        <v>42000</v>
      </c>
      <c r="I22" s="59" t="n">
        <v>42000</v>
      </c>
      <c r="J22" s="59" t="n">
        <v>42000</v>
      </c>
    </row>
    <row r="23" customFormat="false" ht="26.8" hidden="false" customHeight="false" outlineLevel="0" collapsed="false">
      <c r="A23" s="184"/>
      <c r="B23" s="186"/>
      <c r="C23" s="186"/>
      <c r="D23" s="187"/>
      <c r="E23" s="187"/>
      <c r="F23" s="187"/>
      <c r="G23" s="189"/>
      <c r="H23" s="187"/>
      <c r="I23" s="187"/>
      <c r="J23" s="187"/>
    </row>
    <row r="24" customFormat="false" ht="26.8" hidden="false" customHeight="false" outlineLevel="0" collapsed="false">
      <c r="A24" s="195" t="n">
        <v>41</v>
      </c>
      <c r="B24" s="196" t="n">
        <v>120</v>
      </c>
      <c r="C24" s="197" t="s">
        <v>143</v>
      </c>
      <c r="D24" s="182" t="n">
        <f aca="false">+D25+D26</f>
        <v>14264.65</v>
      </c>
      <c r="E24" s="182" t="n">
        <f aca="false">+E25+E26</f>
        <v>11400</v>
      </c>
      <c r="F24" s="182" t="n">
        <f aca="false">+F25+F26</f>
        <v>11900</v>
      </c>
      <c r="G24" s="183" t="n">
        <f aca="false">+G25+G26</f>
        <v>12200</v>
      </c>
      <c r="H24" s="182" t="n">
        <f aca="false">+H25+H26</f>
        <v>13200</v>
      </c>
      <c r="I24" s="182" t="n">
        <f aca="false">+I25+I26</f>
        <v>13200</v>
      </c>
      <c r="J24" s="182" t="n">
        <f aca="false">+J25+J26</f>
        <v>13200</v>
      </c>
    </row>
    <row r="25" customFormat="false" ht="26.8" hidden="false" customHeight="false" outlineLevel="0" collapsed="false">
      <c r="A25" s="55"/>
      <c r="B25" s="198" t="n">
        <v>120001</v>
      </c>
      <c r="C25" s="168" t="s">
        <v>144</v>
      </c>
      <c r="D25" s="169" t="n">
        <v>2453.7</v>
      </c>
      <c r="E25" s="59" t="n">
        <v>2400</v>
      </c>
      <c r="F25" s="59" t="n">
        <v>2200</v>
      </c>
      <c r="G25" s="60" t="n">
        <v>2400</v>
      </c>
      <c r="H25" s="59" t="n">
        <v>2900</v>
      </c>
      <c r="I25" s="59" t="n">
        <v>2900</v>
      </c>
      <c r="J25" s="59" t="n">
        <v>2900</v>
      </c>
    </row>
    <row r="26" customFormat="false" ht="26.8" hidden="false" customHeight="false" outlineLevel="0" collapsed="false">
      <c r="A26" s="93"/>
      <c r="B26" s="199" t="n">
        <v>120002</v>
      </c>
      <c r="C26" s="200" t="s">
        <v>145</v>
      </c>
      <c r="D26" s="169" t="n">
        <v>11810.95</v>
      </c>
      <c r="E26" s="59" t="n">
        <v>9000</v>
      </c>
      <c r="F26" s="59" t="n">
        <v>9700</v>
      </c>
      <c r="G26" s="60" t="n">
        <v>9800</v>
      </c>
      <c r="H26" s="59" t="n">
        <v>10300</v>
      </c>
      <c r="I26" s="59" t="n">
        <v>10300</v>
      </c>
      <c r="J26" s="59" t="n">
        <v>10300</v>
      </c>
    </row>
    <row r="27" customFormat="false" ht="26.8" hidden="false" customHeight="false" outlineLevel="0" collapsed="false">
      <c r="A27" s="184"/>
      <c r="B27" s="186"/>
      <c r="C27" s="186"/>
      <c r="D27" s="187"/>
      <c r="E27" s="187"/>
      <c r="F27" s="187"/>
      <c r="G27" s="189"/>
      <c r="H27" s="187"/>
      <c r="I27" s="187"/>
      <c r="J27" s="187"/>
    </row>
    <row r="28" customFormat="false" ht="26.8" hidden="false" customHeight="false" outlineLevel="0" collapsed="false">
      <c r="A28" s="195" t="n">
        <v>41</v>
      </c>
      <c r="B28" s="196" t="n">
        <v>133</v>
      </c>
      <c r="C28" s="197" t="s">
        <v>146</v>
      </c>
      <c r="D28" s="182" t="n">
        <f aca="false">+D29+D30+D31</f>
        <v>7973.07</v>
      </c>
      <c r="E28" s="182" t="n">
        <f aca="false">+E29+E30+E31</f>
        <v>7936</v>
      </c>
      <c r="F28" s="182" t="n">
        <f aca="false">+F29+F30+F31</f>
        <v>7420</v>
      </c>
      <c r="G28" s="183" t="n">
        <f aca="false">+G29+G30+G31</f>
        <v>8512</v>
      </c>
      <c r="H28" s="182" t="n">
        <f aca="false">+H29+H30+H31</f>
        <v>10112</v>
      </c>
      <c r="I28" s="182" t="n">
        <f aca="false">+I29+I30+I31</f>
        <v>10012</v>
      </c>
      <c r="J28" s="182" t="n">
        <f aca="false">+J29+J30+J31</f>
        <v>10012</v>
      </c>
    </row>
    <row r="29" customFormat="false" ht="26.8" hidden="false" customHeight="false" outlineLevel="0" collapsed="false">
      <c r="A29" s="55"/>
      <c r="B29" s="198" t="n">
        <v>133001</v>
      </c>
      <c r="C29" s="168" t="s">
        <v>147</v>
      </c>
      <c r="D29" s="201" t="n">
        <v>144</v>
      </c>
      <c r="E29" s="202" t="n">
        <v>136</v>
      </c>
      <c r="F29" s="202" t="n">
        <v>120</v>
      </c>
      <c r="G29" s="203" t="n">
        <v>112</v>
      </c>
      <c r="H29" s="202" t="n">
        <v>112</v>
      </c>
      <c r="I29" s="202" t="n">
        <v>112</v>
      </c>
      <c r="J29" s="202" t="n">
        <v>112</v>
      </c>
    </row>
    <row r="30" customFormat="false" ht="26.8" hidden="false" customHeight="false" outlineLevel="0" collapsed="false">
      <c r="A30" s="55"/>
      <c r="B30" s="198" t="n">
        <v>133006</v>
      </c>
      <c r="C30" s="168" t="s">
        <v>148</v>
      </c>
      <c r="D30" s="169" t="n">
        <v>1823.5</v>
      </c>
      <c r="E30" s="59" t="n">
        <v>1800</v>
      </c>
      <c r="F30" s="59" t="n">
        <v>1500</v>
      </c>
      <c r="G30" s="60" t="n">
        <v>2400</v>
      </c>
      <c r="H30" s="59" t="n">
        <v>3000</v>
      </c>
      <c r="I30" s="59" t="n">
        <v>2900</v>
      </c>
      <c r="J30" s="59" t="n">
        <v>2900</v>
      </c>
    </row>
    <row r="31" customFormat="false" ht="26.8" hidden="false" customHeight="false" outlineLevel="0" collapsed="false">
      <c r="A31" s="93"/>
      <c r="B31" s="199" t="n">
        <v>133013</v>
      </c>
      <c r="C31" s="200" t="s">
        <v>149</v>
      </c>
      <c r="D31" s="201" t="n">
        <v>6005.57</v>
      </c>
      <c r="E31" s="202" t="n">
        <v>6000</v>
      </c>
      <c r="F31" s="202" t="n">
        <v>5800</v>
      </c>
      <c r="G31" s="203" t="n">
        <v>6000</v>
      </c>
      <c r="H31" s="202" t="n">
        <v>7000</v>
      </c>
      <c r="I31" s="202" t="n">
        <v>7000</v>
      </c>
      <c r="J31" s="202" t="n">
        <v>7000</v>
      </c>
    </row>
    <row r="32" customFormat="false" ht="26.8" hidden="false" customHeight="false" outlineLevel="0" collapsed="false">
      <c r="A32" s="184"/>
      <c r="B32" s="186"/>
      <c r="C32" s="186"/>
      <c r="D32" s="187"/>
      <c r="E32" s="187"/>
      <c r="F32" s="187"/>
      <c r="G32" s="189"/>
      <c r="H32" s="187"/>
      <c r="I32" s="187"/>
      <c r="J32" s="187"/>
    </row>
    <row r="33" customFormat="false" ht="26.8" hidden="false" customHeight="false" outlineLevel="0" collapsed="false">
      <c r="A33" s="195" t="n">
        <v>41</v>
      </c>
      <c r="B33" s="204" t="n">
        <v>210</v>
      </c>
      <c r="C33" s="205" t="s">
        <v>150</v>
      </c>
      <c r="D33" s="53" t="n">
        <f aca="false">SUM(D34:D38)</f>
        <v>10277.31</v>
      </c>
      <c r="E33" s="53" t="n">
        <f aca="false">SUM(E34:E38)</f>
        <v>12100</v>
      </c>
      <c r="F33" s="53" t="n">
        <f aca="false">SUM(F34:F38)</f>
        <v>11100</v>
      </c>
      <c r="G33" s="54" t="n">
        <f aca="false">SUM(G34:G38)</f>
        <v>17000</v>
      </c>
      <c r="H33" s="53" t="n">
        <f aca="false">SUM(H34:H38)</f>
        <v>17400</v>
      </c>
      <c r="I33" s="53" t="n">
        <v>17500</v>
      </c>
      <c r="J33" s="53" t="n">
        <v>17500</v>
      </c>
    </row>
    <row r="34" customFormat="false" ht="26.8" hidden="false" customHeight="false" outlineLevel="0" collapsed="false">
      <c r="A34" s="55"/>
      <c r="B34" s="198" t="n">
        <v>212003</v>
      </c>
      <c r="C34" s="168" t="s">
        <v>151</v>
      </c>
      <c r="D34" s="201" t="n">
        <v>3828.96</v>
      </c>
      <c r="E34" s="202" t="n">
        <v>4100</v>
      </c>
      <c r="F34" s="206" t="n">
        <v>4100</v>
      </c>
      <c r="G34" s="203" t="n">
        <v>5000</v>
      </c>
      <c r="H34" s="202" t="n">
        <v>5100</v>
      </c>
      <c r="I34" s="202" t="n">
        <v>5200</v>
      </c>
      <c r="J34" s="202" t="n">
        <v>5200</v>
      </c>
    </row>
    <row r="35" customFormat="false" ht="26.8" hidden="false" customHeight="false" outlineLevel="0" collapsed="false">
      <c r="A35" s="55"/>
      <c r="B35" s="198" t="n">
        <v>223001</v>
      </c>
      <c r="C35" s="168" t="s">
        <v>152</v>
      </c>
      <c r="D35" s="169" t="n">
        <v>1450</v>
      </c>
      <c r="E35" s="59" t="n">
        <v>1500</v>
      </c>
      <c r="F35" s="207" t="n">
        <v>1000</v>
      </c>
      <c r="G35" s="60" t="n">
        <v>2000</v>
      </c>
      <c r="H35" s="59" t="n">
        <v>2200</v>
      </c>
      <c r="I35" s="59" t="n">
        <v>2300</v>
      </c>
      <c r="J35" s="59" t="n">
        <v>2300</v>
      </c>
    </row>
    <row r="36" customFormat="false" ht="26.8" hidden="false" customHeight="false" outlineLevel="0" collapsed="false">
      <c r="A36" s="55"/>
      <c r="B36" s="198" t="n">
        <v>223001</v>
      </c>
      <c r="C36" s="168" t="s">
        <v>153</v>
      </c>
      <c r="D36" s="201" t="n">
        <v>2900</v>
      </c>
      <c r="E36" s="202" t="n">
        <v>2500</v>
      </c>
      <c r="F36" s="206" t="n">
        <v>2000</v>
      </c>
      <c r="G36" s="203" t="n">
        <v>2500</v>
      </c>
      <c r="H36" s="202" t="n">
        <v>2500</v>
      </c>
      <c r="I36" s="202" t="n">
        <v>2500</v>
      </c>
      <c r="J36" s="202" t="n">
        <v>2500</v>
      </c>
    </row>
    <row r="37" customFormat="false" ht="26.8" hidden="false" customHeight="false" outlineLevel="0" collapsed="false">
      <c r="A37" s="55"/>
      <c r="B37" s="198" t="n">
        <v>223001</v>
      </c>
      <c r="C37" s="168" t="s">
        <v>154</v>
      </c>
      <c r="D37" s="206" t="n">
        <v>0</v>
      </c>
      <c r="E37" s="202" t="n">
        <v>2500</v>
      </c>
      <c r="F37" s="206" t="n">
        <v>2500</v>
      </c>
      <c r="G37" s="203" t="n">
        <v>5000</v>
      </c>
      <c r="H37" s="202" t="n">
        <v>5000</v>
      </c>
      <c r="I37" s="202" t="n">
        <v>5000</v>
      </c>
      <c r="J37" s="202" t="n">
        <v>5000</v>
      </c>
    </row>
    <row r="38" customFormat="false" ht="26.8" hidden="false" customHeight="false" outlineLevel="0" collapsed="false">
      <c r="A38" s="55"/>
      <c r="B38" s="198" t="n">
        <v>223001</v>
      </c>
      <c r="C38" s="168" t="s">
        <v>155</v>
      </c>
      <c r="D38" s="201" t="n">
        <v>2098.35</v>
      </c>
      <c r="E38" s="202" t="n">
        <v>1500</v>
      </c>
      <c r="F38" s="206" t="n">
        <v>1500</v>
      </c>
      <c r="G38" s="203" t="n">
        <v>2500</v>
      </c>
      <c r="H38" s="202" t="n">
        <v>2600</v>
      </c>
      <c r="I38" s="202" t="n">
        <v>2500</v>
      </c>
      <c r="J38" s="202" t="n">
        <v>2500</v>
      </c>
    </row>
    <row r="39" customFormat="false" ht="26.8" hidden="false" customHeight="false" outlineLevel="0" collapsed="false">
      <c r="A39" s="55" t="n">
        <v>41</v>
      </c>
      <c r="B39" s="198" t="n">
        <v>210</v>
      </c>
      <c r="C39" s="208" t="s">
        <v>156</v>
      </c>
      <c r="D39" s="209" t="n">
        <f aca="false">D40+D41+D42+D43+D44+D45+D46+D47</f>
        <v>8942.85</v>
      </c>
      <c r="E39" s="210" t="n">
        <f aca="false">E40+E41+E42+E43+E44+E45+E46+E47</f>
        <v>975</v>
      </c>
      <c r="F39" s="209" t="n">
        <f aca="false">F40+F41+F42+F43+F44+F45+F46</f>
        <v>1525</v>
      </c>
      <c r="G39" s="211" t="n">
        <f aca="false">G40+G41+G42+G43+G44+G45+G46</f>
        <v>688</v>
      </c>
      <c r="H39" s="210" t="n">
        <f aca="false">H40+H41+H42+H43+H44+H45+H46</f>
        <v>688</v>
      </c>
      <c r="I39" s="210" t="n">
        <f aca="false">I40+I41+I42+I43+I44+I45+I46</f>
        <v>688</v>
      </c>
      <c r="J39" s="210" t="n">
        <f aca="false">J40+J41+J42+J43+J44+J45+J46</f>
        <v>688</v>
      </c>
    </row>
    <row r="40" customFormat="false" ht="26.8" hidden="false" customHeight="false" outlineLevel="0" collapsed="false">
      <c r="A40" s="55"/>
      <c r="B40" s="198" t="n">
        <v>223001</v>
      </c>
      <c r="C40" s="168" t="s">
        <v>157</v>
      </c>
      <c r="D40" s="201" t="n">
        <v>54</v>
      </c>
      <c r="E40" s="202" t="n">
        <v>50</v>
      </c>
      <c r="F40" s="206" t="n">
        <v>50</v>
      </c>
      <c r="G40" s="203" t="n">
        <v>50</v>
      </c>
      <c r="H40" s="202" t="n">
        <v>50</v>
      </c>
      <c r="I40" s="202" t="n">
        <v>50</v>
      </c>
      <c r="J40" s="202" t="n">
        <v>50</v>
      </c>
    </row>
    <row r="41" customFormat="false" ht="26.8" hidden="false" customHeight="false" outlineLevel="0" collapsed="false">
      <c r="A41" s="55"/>
      <c r="B41" s="198" t="n">
        <v>223001</v>
      </c>
      <c r="C41" s="168" t="s">
        <v>158</v>
      </c>
      <c r="D41" s="201" t="n">
        <v>180</v>
      </c>
      <c r="E41" s="202" t="n">
        <v>200</v>
      </c>
      <c r="F41" s="206" t="n">
        <v>200</v>
      </c>
      <c r="G41" s="203" t="n">
        <v>200</v>
      </c>
      <c r="H41" s="202" t="n">
        <v>200</v>
      </c>
      <c r="I41" s="202" t="n">
        <v>200</v>
      </c>
      <c r="J41" s="202" t="n">
        <v>200</v>
      </c>
    </row>
    <row r="42" customFormat="false" ht="26.8" hidden="false" customHeight="false" outlineLevel="0" collapsed="false">
      <c r="A42" s="55"/>
      <c r="B42" s="198" t="n">
        <v>223001</v>
      </c>
      <c r="C42" s="168" t="s">
        <v>159</v>
      </c>
      <c r="D42" s="201" t="n">
        <v>7394</v>
      </c>
      <c r="E42" s="202" t="n">
        <v>500</v>
      </c>
      <c r="F42" s="206" t="n">
        <v>600</v>
      </c>
      <c r="G42" s="203" t="n">
        <v>438</v>
      </c>
      <c r="H42" s="202" t="n">
        <v>438</v>
      </c>
      <c r="I42" s="202" t="n">
        <v>438</v>
      </c>
      <c r="J42" s="202" t="n">
        <v>438</v>
      </c>
    </row>
    <row r="43" customFormat="false" ht="26.8" hidden="false" customHeight="false" outlineLevel="0" collapsed="false">
      <c r="A43" s="55"/>
      <c r="B43" s="198" t="n">
        <v>223001</v>
      </c>
      <c r="C43" s="168" t="s">
        <v>160</v>
      </c>
      <c r="D43" s="206" t="n">
        <v>0</v>
      </c>
      <c r="E43" s="202" t="n">
        <v>0</v>
      </c>
      <c r="F43" s="206" t="n">
        <v>0</v>
      </c>
      <c r="G43" s="203" t="n">
        <v>0</v>
      </c>
      <c r="H43" s="202" t="n">
        <v>0</v>
      </c>
      <c r="I43" s="202" t="n">
        <v>0</v>
      </c>
      <c r="J43" s="202" t="n">
        <v>0</v>
      </c>
    </row>
    <row r="44" customFormat="false" ht="26.8" hidden="false" customHeight="false" outlineLevel="0" collapsed="false">
      <c r="A44" s="55"/>
      <c r="B44" s="198" t="n">
        <v>223003</v>
      </c>
      <c r="C44" s="168" t="s">
        <v>161</v>
      </c>
      <c r="D44" s="201" t="n">
        <v>420</v>
      </c>
      <c r="E44" s="202" t="n">
        <v>220</v>
      </c>
      <c r="F44" s="206" t="n">
        <v>220</v>
      </c>
      <c r="G44" s="203" t="n">
        <v>0</v>
      </c>
      <c r="H44" s="202" t="n">
        <v>0</v>
      </c>
      <c r="I44" s="202" t="n">
        <v>0</v>
      </c>
      <c r="J44" s="202" t="n">
        <v>0</v>
      </c>
    </row>
    <row r="45" customFormat="false" ht="26.8" hidden="false" customHeight="false" outlineLevel="0" collapsed="false">
      <c r="A45" s="93"/>
      <c r="B45" s="212" t="n">
        <v>242</v>
      </c>
      <c r="C45" s="200" t="s">
        <v>162</v>
      </c>
      <c r="D45" s="213" t="n">
        <v>0</v>
      </c>
      <c r="E45" s="97" t="n">
        <v>5</v>
      </c>
      <c r="F45" s="213" t="n">
        <v>5</v>
      </c>
      <c r="G45" s="98" t="n">
        <v>0</v>
      </c>
      <c r="H45" s="97" t="n">
        <v>0</v>
      </c>
      <c r="I45" s="97" t="n">
        <v>0</v>
      </c>
      <c r="J45" s="97" t="n">
        <v>0</v>
      </c>
    </row>
    <row r="46" customFormat="false" ht="26.8" hidden="false" customHeight="false" outlineLevel="0" collapsed="false">
      <c r="A46" s="55"/>
      <c r="B46" s="90" t="n">
        <v>292017</v>
      </c>
      <c r="C46" s="168" t="s">
        <v>163</v>
      </c>
      <c r="D46" s="207" t="n">
        <v>0</v>
      </c>
      <c r="E46" s="59" t="n">
        <v>0</v>
      </c>
      <c r="F46" s="207" t="n">
        <v>450</v>
      </c>
      <c r="G46" s="60" t="n">
        <v>0</v>
      </c>
      <c r="H46" s="59" t="n">
        <v>0</v>
      </c>
      <c r="I46" s="59" t="n">
        <v>0</v>
      </c>
      <c r="J46" s="59" t="n">
        <v>0</v>
      </c>
    </row>
    <row r="47" customFormat="false" ht="26.8" hidden="false" customHeight="false" outlineLevel="0" collapsed="false">
      <c r="A47" s="93"/>
      <c r="B47" s="214" t="n">
        <v>292027</v>
      </c>
      <c r="C47" s="200" t="s">
        <v>164</v>
      </c>
      <c r="D47" s="213" t="n">
        <v>894.85</v>
      </c>
      <c r="E47" s="97" t="n">
        <v>0</v>
      </c>
      <c r="F47" s="213" t="n">
        <v>1500</v>
      </c>
      <c r="G47" s="98"/>
      <c r="H47" s="97" t="n">
        <v>0</v>
      </c>
      <c r="I47" s="97" t="n">
        <v>0</v>
      </c>
      <c r="J47" s="97" t="n">
        <v>0</v>
      </c>
    </row>
    <row r="48" customFormat="false" ht="26.8" hidden="false" customHeight="false" outlineLevel="0" collapsed="false">
      <c r="A48" s="99"/>
      <c r="B48" s="101"/>
      <c r="C48" s="101"/>
      <c r="D48" s="215" t="n">
        <f aca="false">SUM(D40:D47)</f>
        <v>8942.85</v>
      </c>
      <c r="E48" s="216"/>
      <c r="F48" s="217"/>
      <c r="G48" s="218"/>
      <c r="H48" s="219"/>
      <c r="I48" s="219"/>
      <c r="J48" s="219"/>
    </row>
    <row r="49" customFormat="false" ht="26.8" hidden="false" customHeight="false" outlineLevel="0" collapsed="false">
      <c r="A49" s="220"/>
      <c r="B49" s="221"/>
      <c r="C49" s="222" t="s">
        <v>9</v>
      </c>
      <c r="D49" s="223"/>
      <c r="E49" s="224" t="n">
        <v>5000</v>
      </c>
      <c r="F49" s="223" t="n">
        <v>8000</v>
      </c>
      <c r="G49" s="225" t="n">
        <f aca="false">G51+G50+G52</f>
        <v>5000</v>
      </c>
      <c r="H49" s="224" t="n">
        <f aca="false">H51+H50+H52</f>
        <v>0</v>
      </c>
      <c r="I49" s="224" t="n">
        <f aca="false">I51+I50+I52</f>
        <v>0</v>
      </c>
      <c r="J49" s="224" t="n">
        <f aca="false">J51+J50+J52</f>
        <v>0</v>
      </c>
    </row>
    <row r="50" customFormat="false" ht="26.8" hidden="false" customHeight="false" outlineLevel="0" collapsed="false">
      <c r="A50" s="226" t="n">
        <v>111</v>
      </c>
      <c r="B50" s="227" t="n">
        <v>322</v>
      </c>
      <c r="C50" s="228" t="s">
        <v>165</v>
      </c>
      <c r="D50" s="229"/>
      <c r="E50" s="230" t="n">
        <v>5000</v>
      </c>
      <c r="F50" s="231"/>
      <c r="G50" s="232"/>
      <c r="H50" s="230"/>
      <c r="I50" s="230"/>
      <c r="J50" s="230"/>
    </row>
    <row r="51" customFormat="false" ht="26.8" hidden="false" customHeight="false" outlineLevel="0" collapsed="false">
      <c r="A51" s="226"/>
      <c r="B51" s="227"/>
      <c r="C51" s="228" t="s">
        <v>166</v>
      </c>
      <c r="D51" s="231" t="s">
        <v>167</v>
      </c>
      <c r="E51" s="230"/>
      <c r="F51" s="231"/>
      <c r="G51" s="232" t="n">
        <v>5000</v>
      </c>
      <c r="H51" s="230" t="n">
        <v>0</v>
      </c>
      <c r="I51" s="230" t="n">
        <v>0</v>
      </c>
      <c r="J51" s="230" t="n">
        <v>0</v>
      </c>
    </row>
    <row r="52" customFormat="false" ht="26.8" hidden="false" customHeight="false" outlineLevel="0" collapsed="false">
      <c r="A52" s="233" t="n">
        <v>111</v>
      </c>
      <c r="B52" s="234" t="n">
        <v>322</v>
      </c>
      <c r="C52" s="235" t="s">
        <v>168</v>
      </c>
      <c r="D52" s="236" t="s">
        <v>169</v>
      </c>
      <c r="E52" s="237"/>
      <c r="F52" s="236" t="n">
        <v>8000</v>
      </c>
      <c r="G52" s="238"/>
      <c r="H52" s="237"/>
      <c r="I52" s="237"/>
      <c r="J52" s="237"/>
    </row>
    <row r="53" customFormat="false" ht="26.8" hidden="false" customHeight="false" outlineLevel="0" collapsed="false">
      <c r="A53" s="99"/>
      <c r="B53" s="239"/>
      <c r="C53" s="101"/>
      <c r="D53" s="217"/>
      <c r="E53" s="240"/>
      <c r="F53" s="241"/>
      <c r="G53" s="242"/>
      <c r="H53" s="243"/>
      <c r="I53" s="243"/>
      <c r="J53" s="243"/>
    </row>
    <row r="54" customFormat="false" ht="26.8" hidden="false" customHeight="false" outlineLevel="0" collapsed="false">
      <c r="A54" s="105"/>
      <c r="B54" s="244"/>
      <c r="C54" s="245" t="s">
        <v>10</v>
      </c>
      <c r="D54" s="246" t="n">
        <f aca="false">+D55+D56</f>
        <v>0</v>
      </c>
      <c r="E54" s="224" t="n">
        <v>9060</v>
      </c>
      <c r="F54" s="223"/>
      <c r="G54" s="225"/>
      <c r="H54" s="224"/>
      <c r="I54" s="224"/>
      <c r="J54" s="224"/>
    </row>
    <row r="55" customFormat="false" ht="26.8" hidden="false" customHeight="false" outlineLevel="0" collapsed="false">
      <c r="A55" s="247" t="n">
        <v>46</v>
      </c>
      <c r="B55" s="248" t="n">
        <v>454001</v>
      </c>
      <c r="C55" s="249" t="s">
        <v>170</v>
      </c>
      <c r="D55" s="250" t="n">
        <v>0</v>
      </c>
      <c r="E55" s="251" t="n">
        <v>9060</v>
      </c>
      <c r="F55" s="252" t="n">
        <v>0</v>
      </c>
      <c r="G55" s="253" t="n">
        <v>0</v>
      </c>
      <c r="H55" s="251" t="n">
        <v>0</v>
      </c>
      <c r="I55" s="251" t="n">
        <v>0</v>
      </c>
      <c r="J55" s="251" t="n">
        <v>0</v>
      </c>
    </row>
    <row r="56" customFormat="false" ht="26.8" hidden="false" customHeight="false" outlineLevel="0" collapsed="false">
      <c r="A56" s="82" t="n">
        <v>46</v>
      </c>
      <c r="B56" s="83" t="n">
        <v>454001</v>
      </c>
      <c r="C56" s="84" t="s">
        <v>170</v>
      </c>
      <c r="D56" s="254" t="n">
        <v>0</v>
      </c>
      <c r="E56" s="65"/>
      <c r="F56" s="255"/>
      <c r="G56" s="66"/>
      <c r="H56" s="65"/>
      <c r="I56" s="65"/>
      <c r="J56" s="65"/>
    </row>
    <row r="57" customFormat="false" ht="26.8" hidden="false" customHeight="false" outlineLevel="0" collapsed="false">
      <c r="A57" s="99"/>
      <c r="B57" s="100"/>
      <c r="C57" s="101"/>
      <c r="D57" s="256"/>
      <c r="E57" s="102"/>
      <c r="F57" s="257"/>
      <c r="G57" s="104"/>
      <c r="H57" s="103"/>
      <c r="I57" s="103"/>
      <c r="J57" s="103"/>
    </row>
    <row r="58" customFormat="false" ht="26.8" hidden="false" customHeight="false" outlineLevel="0" collapsed="false">
      <c r="A58" s="258"/>
      <c r="B58" s="259"/>
      <c r="C58" s="260" t="s">
        <v>171</v>
      </c>
      <c r="D58" s="261" t="n">
        <f aca="false">+D6+D49+D54</f>
        <v>88685.09</v>
      </c>
      <c r="E58" s="224" t="n">
        <f aca="false">+E6+E49+E54</f>
        <v>83093</v>
      </c>
      <c r="F58" s="261" t="n">
        <f aca="false">+F6+F49+F54</f>
        <v>85695</v>
      </c>
      <c r="G58" s="225" t="n">
        <f aca="false">+G6+G49+G54</f>
        <v>85000</v>
      </c>
      <c r="H58" s="224" t="n">
        <f aca="false">+H6+H49+H54</f>
        <v>85000</v>
      </c>
      <c r="I58" s="224" t="n">
        <f aca="false">+I6+I49+I54</f>
        <v>85000</v>
      </c>
      <c r="J58" s="224" t="n">
        <f aca="false">+J6+J49+J54</f>
        <v>85000</v>
      </c>
    </row>
    <row r="59" customFormat="false" ht="26.8" hidden="false" customHeight="false" outlineLevel="0" collapsed="false">
      <c r="A59" s="15"/>
      <c r="B59" s="15"/>
      <c r="C59" s="15"/>
      <c r="D59" s="15"/>
      <c r="E59" s="262"/>
      <c r="F59" s="15"/>
      <c r="G59" s="14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Roman,Normálne"&amp;12&amp;A</oddHeader>
    <oddFooter>&amp;C&amp;"Times New Roman,Normálne"&amp;12Stránka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2022-11-25T20:10:32Z</dcterms:created>
  <dc:creator/>
  <dc:description/>
  <dc:language>sk-SK</dc:language>
  <cp:lastModifiedBy/>
  <dcterms:modified xsi:type="dcterms:W3CDTF">2023-11-26T19:14:46Z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