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/>
  <c r="E19"/>
  <c r="D19"/>
  <c r="B19"/>
  <c r="C16"/>
  <c r="C19" s="1"/>
  <c r="F12"/>
  <c r="E12"/>
  <c r="D12"/>
  <c r="C12"/>
  <c r="B12"/>
  <c r="F57" i="2"/>
  <c r="G50"/>
  <c r="J41"/>
  <c r="I41"/>
  <c r="H41"/>
  <c r="G41"/>
  <c r="F41"/>
  <c r="J35"/>
  <c r="I35"/>
  <c r="H35"/>
  <c r="G35"/>
  <c r="F35"/>
  <c r="J30"/>
  <c r="I30"/>
  <c r="H30"/>
  <c r="G30"/>
  <c r="F30"/>
  <c r="J26"/>
  <c r="J22" s="1"/>
  <c r="I26"/>
  <c r="H26"/>
  <c r="H22" s="1"/>
  <c r="G26"/>
  <c r="F26"/>
  <c r="F22" s="1"/>
  <c r="F8" s="1"/>
  <c r="F61" s="1"/>
  <c r="G22"/>
  <c r="H12"/>
  <c r="J10"/>
  <c r="I10"/>
  <c r="H10"/>
  <c r="H8" s="1"/>
  <c r="H61" s="1"/>
  <c r="G8"/>
  <c r="G61" s="1"/>
  <c r="G119" i="1"/>
  <c r="J114"/>
  <c r="I114"/>
  <c r="H114"/>
  <c r="G114"/>
  <c r="J110"/>
  <c r="I110"/>
  <c r="H110"/>
  <c r="G110"/>
  <c r="J104"/>
  <c r="I104"/>
  <c r="H104"/>
  <c r="G104"/>
  <c r="J98"/>
  <c r="I98"/>
  <c r="H98"/>
  <c r="G98"/>
  <c r="F98"/>
  <c r="J95"/>
  <c r="I95"/>
  <c r="H95"/>
  <c r="G95"/>
  <c r="J85"/>
  <c r="I85"/>
  <c r="H85"/>
  <c r="G85"/>
  <c r="F85"/>
  <c r="J82"/>
  <c r="I82"/>
  <c r="H82"/>
  <c r="G82"/>
  <c r="J78"/>
  <c r="I78"/>
  <c r="H78"/>
  <c r="F78"/>
  <c r="J74"/>
  <c r="I74"/>
  <c r="H74"/>
  <c r="G74"/>
  <c r="J67"/>
  <c r="I67"/>
  <c r="H67"/>
  <c r="G67"/>
  <c r="F67"/>
  <c r="J19"/>
  <c r="I19"/>
  <c r="H19"/>
  <c r="G19"/>
  <c r="F19"/>
  <c r="J11"/>
  <c r="I11"/>
  <c r="H11"/>
  <c r="H9" s="1"/>
  <c r="H126" s="1"/>
  <c r="I9" l="1"/>
  <c r="I126" s="1"/>
  <c r="J9"/>
  <c r="J126" s="1"/>
  <c r="I8" i="2"/>
  <c r="I61" s="1"/>
  <c r="G9" i="1"/>
  <c r="G126" s="1"/>
  <c r="F9"/>
  <c r="F126" s="1"/>
  <c r="I22" i="2"/>
  <c r="J8"/>
  <c r="J61" s="1"/>
</calcChain>
</file>

<file path=xl/sharedStrings.xml><?xml version="1.0" encoding="utf-8"?>
<sst xmlns="http://schemas.openxmlformats.org/spreadsheetml/2006/main" count="184" uniqueCount="150">
  <si>
    <t>Návrh rozpočtu obce Stratená 2025 s výhľadom na 2026 predpoklad na 2027</t>
  </si>
  <si>
    <t>Kód</t>
  </si>
  <si>
    <t>Členenie</t>
  </si>
  <si>
    <t>Názov</t>
  </si>
  <si>
    <t>Skutočnosť</t>
  </si>
  <si>
    <t>Predbežná</t>
  </si>
  <si>
    <t>Návrh</t>
  </si>
  <si>
    <t>zdroja</t>
  </si>
  <si>
    <t>Bežné výdavky</t>
  </si>
  <si>
    <t>01.1.1.6</t>
  </si>
  <si>
    <t>Všeobecné verejné služby</t>
  </si>
  <si>
    <t>Všeobecný materiál</t>
  </si>
  <si>
    <t>voľby</t>
  </si>
  <si>
    <t>11AC1</t>
  </si>
  <si>
    <t>ESF -prostr ŠR</t>
  </si>
  <si>
    <t xml:space="preserve"> 01.1.2</t>
  </si>
  <si>
    <t>Finančné a rozpočtové záležitosti</t>
  </si>
  <si>
    <t>Tarifný plat</t>
  </si>
  <si>
    <t>Odvody</t>
  </si>
  <si>
    <t>Poistné do Soc.poisť.-dôchodkové</t>
  </si>
  <si>
    <t>Poistné do Soc.poisť.-úrazové</t>
  </si>
  <si>
    <t>Poistné do Soc.poisť.-invalidné</t>
  </si>
  <si>
    <t>Poistné do Soc.poisť.-nezamestnanosť</t>
  </si>
  <si>
    <t>Poistné do Soc.poisť.-rezervný fond</t>
  </si>
  <si>
    <t>Energie- elektrina OÚ</t>
  </si>
  <si>
    <t>Vodné,stočné</t>
  </si>
  <si>
    <t>Telekomunikačné služby</t>
  </si>
  <si>
    <t>SOZA</t>
  </si>
  <si>
    <t>Poštové poplatky</t>
  </si>
  <si>
    <t>Výpočtová technika</t>
  </si>
  <si>
    <t>Knihy,časopisy,noviny</t>
  </si>
  <si>
    <t>Palivá ako zdroj energie</t>
  </si>
  <si>
    <t>Reprezentačné</t>
  </si>
  <si>
    <t>Palivo, mazivá, oleje, špec.kvapaliny</t>
  </si>
  <si>
    <t>Auto parkovne,znamka</t>
  </si>
  <si>
    <t>Špec.strojov a objektov</t>
  </si>
  <si>
    <t>Rut.a štand.údržba výpočtovej techniky</t>
  </si>
  <si>
    <t>Rut a štand.údržba špec.strojov</t>
  </si>
  <si>
    <t>Špec.služby- audit, archív</t>
  </si>
  <si>
    <t>Poplatky a odvody</t>
  </si>
  <si>
    <t>Stravovanie zamestn a cestovné</t>
  </si>
  <si>
    <t>Poistné budovy autá</t>
  </si>
  <si>
    <t>Prídel do sociálneho fondu</t>
  </si>
  <si>
    <t>Kolky</t>
  </si>
  <si>
    <t>Odmeny a príspevky</t>
  </si>
  <si>
    <t>Odmeny zam.mimo prac.pomeru TIC+OÚ</t>
  </si>
  <si>
    <t>Transfery rozpočtovej organizácii-spol.úr.</t>
  </si>
  <si>
    <t>Na členské príspevky v združeniach</t>
  </si>
  <si>
    <t>O3.2.0</t>
  </si>
  <si>
    <t>Ochrana pred požiarmi</t>
  </si>
  <si>
    <t>Energie</t>
  </si>
  <si>
    <t>Palivo,mazivá,oleje,špeciál.kvapaliny</t>
  </si>
  <si>
    <t>Servis, údržba, opravy,ZP auto</t>
  </si>
  <si>
    <t>Revízie HP</t>
  </si>
  <si>
    <t>Odmena preventívar</t>
  </si>
  <si>
    <t>O4.5.1.</t>
  </si>
  <si>
    <t>Cestná doprava</t>
  </si>
  <si>
    <t>Rut a štand.údržba budov, objektov</t>
  </si>
  <si>
    <t>O5.1.0.</t>
  </si>
  <si>
    <t>Nakladanie s odpadmi</t>
  </si>
  <si>
    <t>Odp.nádoby</t>
  </si>
  <si>
    <t>Všeobecné služby- Fúra</t>
  </si>
  <si>
    <t>O5.3.0.</t>
  </si>
  <si>
    <t>Znižovanie znečisťovania</t>
  </si>
  <si>
    <t>Material-vrecia,metla,lopata,farba,stetce</t>
  </si>
  <si>
    <t>O6.2.0.</t>
  </si>
  <si>
    <t>Rozvoj obce</t>
  </si>
  <si>
    <t>Všeobecný material</t>
  </si>
  <si>
    <t>Poh.hmoty-brigádypíla,</t>
  </si>
  <si>
    <t>výsadba zelene</t>
  </si>
  <si>
    <t>611+625</t>
  </si>
  <si>
    <t>mzdy TIC</t>
  </si>
  <si>
    <t>TIC</t>
  </si>
  <si>
    <t>Všeobecné služby</t>
  </si>
  <si>
    <t>O6.3.0.</t>
  </si>
  <si>
    <t>Zásobovanie vodou</t>
  </si>
  <si>
    <t>Vodovody,kanálizác</t>
  </si>
  <si>
    <t>O6.4.0.</t>
  </si>
  <si>
    <t>Verejné osvetlenie</t>
  </si>
  <si>
    <t>Materiál-ziarovky,ističe</t>
  </si>
  <si>
    <t>Odmeny za údržbu ver.osv.</t>
  </si>
  <si>
    <t>O8.2.0.9.</t>
  </si>
  <si>
    <t>Ostat.kult.služby-Kult.spol.zar Pelc</t>
  </si>
  <si>
    <t>Všeobecný materiál- štetce,farby,cement</t>
  </si>
  <si>
    <t>Akcie</t>
  </si>
  <si>
    <t>O8.3.0.</t>
  </si>
  <si>
    <t>Vysielacie a vydavateľské služby-kablov.</t>
  </si>
  <si>
    <t>Rut a štandard.údržba telekomunuk.techn</t>
  </si>
  <si>
    <t>Odmeny zam.mimo prac.pomeru</t>
  </si>
  <si>
    <t>O8.4.0.</t>
  </si>
  <si>
    <t>Náboženské a iné spoločenské služby</t>
  </si>
  <si>
    <t>Materiál-drevo cint, farby</t>
  </si>
  <si>
    <t>Rut a štand.údržba budov, objektov- cintorín</t>
  </si>
  <si>
    <t>Kapitálové výdavky</t>
  </si>
  <si>
    <t>Obecný úrad</t>
  </si>
  <si>
    <t>Kultúra</t>
  </si>
  <si>
    <t>Finančné operácie</t>
  </si>
  <si>
    <t>Splatka úveru</t>
  </si>
  <si>
    <t>Výdavky celkom</t>
  </si>
  <si>
    <t>Bežné príjmy</t>
  </si>
  <si>
    <t>Transfery zo štátneho rozpočtu</t>
  </si>
  <si>
    <t>REGOB</t>
  </si>
  <si>
    <t>Dotácie</t>
  </si>
  <si>
    <t>zo ŠR SR</t>
  </si>
  <si>
    <t>11T1</t>
  </si>
  <si>
    <t>ESF prostr.ES</t>
  </si>
  <si>
    <t>Vrátka</t>
  </si>
  <si>
    <t>11T2</t>
  </si>
  <si>
    <t>ESF prostr.ŠR</t>
  </si>
  <si>
    <t>ÚPSVAR</t>
  </si>
  <si>
    <t>Daňové príjmy</t>
  </si>
  <si>
    <t>Výnos z dane z príjmov</t>
  </si>
  <si>
    <t>Dane z majetku</t>
  </si>
  <si>
    <t>Z pozemkov</t>
  </si>
  <si>
    <t>Zo stavieb</t>
  </si>
  <si>
    <t>Dane za špecifické služby</t>
  </si>
  <si>
    <t>Za psa</t>
  </si>
  <si>
    <t>Za ubytovanie</t>
  </si>
  <si>
    <t>Za kom.odpady a a drobný stav.odpad</t>
  </si>
  <si>
    <t>Podnikateľská</t>
  </si>
  <si>
    <t>Z prenajatých budov, priestorov a objektov</t>
  </si>
  <si>
    <t>WC DĽJ</t>
  </si>
  <si>
    <t>Parkovné autá</t>
  </si>
  <si>
    <t>Energie TIC</t>
  </si>
  <si>
    <t>Reklamné predmety</t>
  </si>
  <si>
    <t>Nedaňové príjmy</t>
  </si>
  <si>
    <t>Vyhlásenie MR</t>
  </si>
  <si>
    <t>Hrobové miesta</t>
  </si>
  <si>
    <t>Ostatné poplatky700</t>
  </si>
  <si>
    <t>Recyklačný fond</t>
  </si>
  <si>
    <t>Za stravné</t>
  </si>
  <si>
    <t>Úroky z vkladov</t>
  </si>
  <si>
    <t>Vrátky</t>
  </si>
  <si>
    <t>Dotáca DPO</t>
  </si>
  <si>
    <t>Kapitálové príjmy</t>
  </si>
  <si>
    <t>Transfer Starácesta</t>
  </si>
  <si>
    <t>Transfer Pelc</t>
  </si>
  <si>
    <t>Transfer – Krčma</t>
  </si>
  <si>
    <t>Prevod prostriedkov</t>
  </si>
  <si>
    <t>Príjmy celkom</t>
  </si>
  <si>
    <t>Skutočný</t>
  </si>
  <si>
    <t>Príjmy</t>
  </si>
  <si>
    <t>bežné</t>
  </si>
  <si>
    <t>kapitálové</t>
  </si>
  <si>
    <t>Fin.operácie</t>
  </si>
  <si>
    <t>Spolu</t>
  </si>
  <si>
    <t>Výdavky</t>
  </si>
  <si>
    <t>Energie- TIC, WC</t>
  </si>
  <si>
    <t>Zimná údržba</t>
  </si>
  <si>
    <t>Zverejnené 23.11.2024</t>
  </si>
</sst>
</file>

<file path=xl/styles.xml><?xml version="1.0" encoding="utf-8"?>
<styleSheet xmlns="http://schemas.openxmlformats.org/spreadsheetml/2006/main">
  <numFmts count="5">
    <numFmt numFmtId="164" formatCode="[$-41B]General"/>
    <numFmt numFmtId="165" formatCode="[$-41B]0.00"/>
    <numFmt numFmtId="166" formatCode="[$-41B]#,##0.00"/>
    <numFmt numFmtId="167" formatCode="dd&quot;.&quot;mm&quot;.&quot;yy"/>
    <numFmt numFmtId="168" formatCode="#,##0.00&quot; &quot;[$€-41B];[Red]&quot;-&quot;#,##0.00&quot; &quot;[$€-41B]"/>
  </numFmts>
  <fonts count="3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CC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SimSun"/>
    </font>
    <font>
      <i/>
      <sz val="11"/>
      <color rgb="FF808080"/>
      <name val="Arial"/>
      <family val="2"/>
      <charset val="238"/>
    </font>
    <font>
      <sz val="11"/>
      <color rgb="FF0066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u/>
      <sz val="11"/>
      <color rgb="FF0000EE"/>
      <name val="Arial"/>
      <family val="2"/>
      <charset val="238"/>
    </font>
    <font>
      <sz val="11"/>
      <color rgb="FF996600"/>
      <name val="Arial"/>
      <family val="2"/>
      <charset val="238"/>
    </font>
    <font>
      <sz val="11"/>
      <color rgb="FF333333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22"/>
      <color rgb="FF000000"/>
      <name val="Arial"/>
      <family val="2"/>
      <charset val="238"/>
    </font>
    <font>
      <b/>
      <sz val="22"/>
      <color rgb="FF000000"/>
      <name val="Arial"/>
      <family val="2"/>
      <charset val="238"/>
    </font>
    <font>
      <sz val="22"/>
      <color rgb="FF000000"/>
      <name val="Arial1"/>
    </font>
    <font>
      <b/>
      <sz val="22"/>
      <color rgb="FF000000"/>
      <name val="Arial1"/>
    </font>
    <font>
      <b/>
      <i/>
      <sz val="22"/>
      <color rgb="FF000000"/>
      <name val="Arial1"/>
    </font>
    <font>
      <b/>
      <i/>
      <sz val="22"/>
      <color rgb="FF0D0D0D"/>
      <name val="Arial1"/>
    </font>
    <font>
      <i/>
      <sz val="22"/>
      <color rgb="FF000000"/>
      <name val="Arial1"/>
    </font>
    <font>
      <sz val="22"/>
      <color rgb="FF000000"/>
      <name val="SimSun"/>
    </font>
    <font>
      <sz val="13"/>
      <color rgb="FF000000"/>
      <name val="Arial"/>
      <family val="2"/>
      <charset val="238"/>
    </font>
    <font>
      <b/>
      <i/>
      <u/>
      <sz val="22"/>
      <color rgb="FF000000"/>
      <name val="Arial1"/>
    </font>
    <font>
      <sz val="16"/>
      <color rgb="FF000000"/>
      <name val="Arial"/>
      <family val="2"/>
      <charset val="238"/>
    </font>
    <font>
      <b/>
      <sz val="15"/>
      <color rgb="FF000000"/>
      <name val="Arial"/>
      <family val="2"/>
      <charset val="238"/>
    </font>
    <font>
      <b/>
      <sz val="26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15"/>
      <color rgb="FF00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C1DA"/>
        <bgColor rgb="FFCCC1DA"/>
      </patternFill>
    </fill>
    <fill>
      <patternFill patternType="solid">
        <fgColor rgb="FFFFFFFF"/>
        <bgColor rgb="FFFFFFFF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DEDCE6"/>
        <bgColor rgb="FFDEDCE6"/>
      </patternFill>
    </fill>
    <fill>
      <patternFill patternType="solid">
        <fgColor rgb="FFB7DEE8"/>
        <bgColor rgb="FFB7DEE8"/>
      </patternFill>
    </fill>
    <fill>
      <patternFill patternType="solid">
        <fgColor rgb="FFB4C7DC"/>
        <bgColor rgb="FFB4C7DC"/>
      </patternFill>
    </fill>
    <fill>
      <patternFill patternType="solid">
        <fgColor rgb="FFCCCCCC"/>
        <bgColor rgb="FFCCCCCC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164" fontId="5" fillId="0" borderId="0"/>
    <xf numFmtId="164" fontId="6" fillId="0" borderId="0"/>
    <xf numFmtId="0" fontId="7" fillId="0" borderId="0"/>
    <xf numFmtId="0" fontId="8" fillId="7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>
      <alignment horizontal="center"/>
    </xf>
    <xf numFmtId="0" fontId="11" fillId="0" borderId="0"/>
    <xf numFmtId="0" fontId="12" fillId="8" borderId="0"/>
    <xf numFmtId="0" fontId="13" fillId="8" borderId="1"/>
    <xf numFmtId="0" fontId="14" fillId="0" borderId="0"/>
    <xf numFmtId="168" fontId="14" fillId="0" borderId="0"/>
    <xf numFmtId="0" fontId="1" fillId="0" borderId="0"/>
    <xf numFmtId="0" fontId="1" fillId="0" borderId="0"/>
    <xf numFmtId="0" fontId="4" fillId="0" borderId="0"/>
  </cellStyleXfs>
  <cellXfs count="152">
    <xf numFmtId="0" fontId="0" fillId="0" borderId="0" xfId="0"/>
    <xf numFmtId="0" fontId="15" fillId="0" borderId="0" xfId="0" applyFont="1"/>
    <xf numFmtId="0" fontId="15" fillId="0" borderId="0" xfId="0" applyFont="1" applyFill="1"/>
    <xf numFmtId="164" fontId="15" fillId="0" borderId="0" xfId="7" applyFont="1" applyFill="1" applyAlignment="1"/>
    <xf numFmtId="164" fontId="16" fillId="0" borderId="0" xfId="7" applyFont="1" applyFill="1" applyAlignment="1"/>
    <xf numFmtId="164" fontId="17" fillId="9" borderId="2" xfId="8" applyFont="1" applyFill="1" applyBorder="1" applyAlignment="1">
      <alignment horizontal="center"/>
    </xf>
    <xf numFmtId="164" fontId="17" fillId="9" borderId="3" xfId="8" applyFont="1" applyFill="1" applyBorder="1" applyAlignment="1">
      <alignment horizontal="center"/>
    </xf>
    <xf numFmtId="164" fontId="17" fillId="0" borderId="2" xfId="8" applyFont="1" applyFill="1" applyBorder="1" applyAlignment="1">
      <alignment horizontal="center"/>
    </xf>
    <xf numFmtId="164" fontId="17" fillId="9" borderId="4" xfId="8" applyFont="1" applyFill="1" applyBorder="1" applyAlignment="1">
      <alignment horizontal="center"/>
    </xf>
    <xf numFmtId="164" fontId="17" fillId="9" borderId="5" xfId="8" applyFont="1" applyFill="1" applyBorder="1" applyAlignment="1">
      <alignment horizontal="center"/>
    </xf>
    <xf numFmtId="164" fontId="17" fillId="9" borderId="4" xfId="8" applyFont="1" applyFill="1" applyBorder="1" applyAlignment="1"/>
    <xf numFmtId="164" fontId="17" fillId="0" borderId="4" xfId="8" applyFont="1" applyFill="1" applyBorder="1" applyAlignment="1">
      <alignment horizontal="center"/>
    </xf>
    <xf numFmtId="164" fontId="17" fillId="0" borderId="6" xfId="8" applyFont="1" applyFill="1" applyBorder="1" applyAlignment="1"/>
    <xf numFmtId="164" fontId="17" fillId="10" borderId="0" xfId="8" applyFont="1" applyFill="1" applyAlignment="1"/>
    <xf numFmtId="164" fontId="18" fillId="10" borderId="7" xfId="8" applyFont="1" applyFill="1" applyBorder="1" applyAlignment="1">
      <alignment horizontal="center"/>
    </xf>
    <xf numFmtId="164" fontId="18" fillId="0" borderId="8" xfId="8" applyFont="1" applyFill="1" applyBorder="1" applyAlignment="1">
      <alignment horizontal="center"/>
    </xf>
    <xf numFmtId="164" fontId="18" fillId="10" borderId="8" xfId="8" applyFont="1" applyFill="1" applyBorder="1" applyAlignment="1">
      <alignment horizontal="center"/>
    </xf>
    <xf numFmtId="164" fontId="17" fillId="11" borderId="9" xfId="8" applyFont="1" applyFill="1" applyBorder="1" applyAlignment="1"/>
    <xf numFmtId="164" fontId="18" fillId="11" borderId="9" xfId="8" applyFont="1" applyFill="1" applyBorder="1" applyAlignment="1"/>
    <xf numFmtId="165" fontId="18" fillId="11" borderId="9" xfId="8" applyNumberFormat="1" applyFont="1" applyFill="1" applyBorder="1" applyAlignment="1"/>
    <xf numFmtId="165" fontId="18" fillId="0" borderId="9" xfId="8" applyNumberFormat="1" applyFont="1" applyFill="1" applyBorder="1" applyAlignment="1"/>
    <xf numFmtId="164" fontId="18" fillId="10" borderId="0" xfId="8" applyFont="1" applyFill="1" applyAlignment="1"/>
    <xf numFmtId="164" fontId="17" fillId="10" borderId="7" xfId="8" applyFont="1" applyFill="1" applyBorder="1" applyAlignment="1"/>
    <xf numFmtId="164" fontId="17" fillId="0" borderId="8" xfId="8" applyFont="1" applyFill="1" applyBorder="1" applyAlignment="1"/>
    <xf numFmtId="164" fontId="17" fillId="10" borderId="8" xfId="8" applyFont="1" applyFill="1" applyBorder="1" applyAlignment="1"/>
    <xf numFmtId="164" fontId="19" fillId="0" borderId="9" xfId="8" applyFont="1" applyFill="1" applyBorder="1" applyAlignment="1">
      <alignment horizontal="center"/>
    </xf>
    <xf numFmtId="164" fontId="19" fillId="0" borderId="9" xfId="8" applyFont="1" applyFill="1" applyBorder="1" applyAlignment="1"/>
    <xf numFmtId="165" fontId="19" fillId="0" borderId="9" xfId="8" applyNumberFormat="1" applyFont="1" applyFill="1" applyBorder="1" applyAlignment="1"/>
    <xf numFmtId="164" fontId="17" fillId="0" borderId="9" xfId="8" applyFont="1" applyFill="1" applyBorder="1" applyAlignment="1">
      <alignment horizontal="center"/>
    </xf>
    <xf numFmtId="164" fontId="17" fillId="0" borderId="9" xfId="8" applyFont="1" applyFill="1" applyBorder="1" applyAlignment="1"/>
    <xf numFmtId="165" fontId="17" fillId="0" borderId="9" xfId="8" applyNumberFormat="1" applyFont="1" applyFill="1" applyBorder="1" applyAlignment="1"/>
    <xf numFmtId="164" fontId="17" fillId="0" borderId="6" xfId="8" applyFont="1" applyFill="1" applyBorder="1" applyAlignment="1">
      <alignment horizontal="center"/>
    </xf>
    <xf numFmtId="164" fontId="17" fillId="0" borderId="0" xfId="8" applyFont="1" applyFill="1" applyAlignment="1">
      <alignment horizontal="center"/>
    </xf>
    <xf numFmtId="164" fontId="17" fillId="0" borderId="0" xfId="8" applyFont="1" applyFill="1" applyAlignment="1"/>
    <xf numFmtId="165" fontId="17" fillId="0" borderId="7" xfId="8" applyNumberFormat="1" applyFont="1" applyFill="1" applyBorder="1" applyAlignment="1"/>
    <xf numFmtId="165" fontId="17" fillId="0" borderId="8" xfId="8" applyNumberFormat="1" applyFont="1" applyFill="1" applyBorder="1" applyAlignment="1"/>
    <xf numFmtId="164" fontId="18" fillId="0" borderId="9" xfId="8" applyFont="1" applyFill="1" applyBorder="1" applyAlignment="1">
      <alignment horizontal="center"/>
    </xf>
    <xf numFmtId="164" fontId="20" fillId="0" borderId="9" xfId="8" applyFont="1" applyFill="1" applyBorder="1" applyAlignment="1"/>
    <xf numFmtId="164" fontId="17" fillId="0" borderId="7" xfId="8" applyFont="1" applyFill="1" applyBorder="1" applyAlignment="1"/>
    <xf numFmtId="164" fontId="18" fillId="0" borderId="0" xfId="8" applyFont="1" applyFill="1" applyAlignment="1"/>
    <xf numFmtId="167" fontId="19" fillId="0" borderId="9" xfId="8" applyNumberFormat="1" applyFont="1" applyFill="1" applyBorder="1" applyAlignment="1">
      <alignment horizontal="center"/>
    </xf>
    <xf numFmtId="165" fontId="17" fillId="0" borderId="9" xfId="8" applyNumberFormat="1" applyFont="1" applyFill="1" applyBorder="1" applyAlignment="1">
      <alignment horizontal="right"/>
    </xf>
    <xf numFmtId="165" fontId="17" fillId="0" borderId="0" xfId="8" applyNumberFormat="1" applyFont="1" applyFill="1" applyAlignment="1"/>
    <xf numFmtId="164" fontId="21" fillId="0" borderId="9" xfId="8" applyFont="1" applyFill="1" applyBorder="1" applyAlignment="1">
      <alignment horizontal="center"/>
    </xf>
    <xf numFmtId="164" fontId="21" fillId="0" borderId="9" xfId="8" applyFont="1" applyFill="1" applyBorder="1" applyAlignment="1"/>
    <xf numFmtId="164" fontId="17" fillId="0" borderId="2" xfId="8" applyFont="1" applyFill="1" applyBorder="1" applyAlignment="1"/>
    <xf numFmtId="165" fontId="17" fillId="0" borderId="2" xfId="8" applyNumberFormat="1" applyFont="1" applyFill="1" applyBorder="1" applyAlignment="1"/>
    <xf numFmtId="164" fontId="17" fillId="0" borderId="10" xfId="8" applyFont="1" applyFill="1" applyBorder="1" applyAlignment="1">
      <alignment horizontal="center"/>
    </xf>
    <xf numFmtId="164" fontId="17" fillId="0" borderId="11" xfId="8" applyFont="1" applyFill="1" applyBorder="1" applyAlignment="1">
      <alignment horizontal="center"/>
    </xf>
    <xf numFmtId="164" fontId="17" fillId="0" borderId="11" xfId="8" applyFont="1" applyFill="1" applyBorder="1" applyAlignment="1"/>
    <xf numFmtId="165" fontId="17" fillId="0" borderId="11" xfId="8" applyNumberFormat="1" applyFont="1" applyFill="1" applyBorder="1" applyAlignment="1"/>
    <xf numFmtId="165" fontId="17" fillId="0" borderId="12" xfId="8" applyNumberFormat="1" applyFont="1" applyFill="1" applyBorder="1" applyAlignment="1"/>
    <xf numFmtId="164" fontId="17" fillId="11" borderId="8" xfId="8" applyFont="1" applyFill="1" applyBorder="1" applyAlignment="1">
      <alignment horizontal="center"/>
    </xf>
    <xf numFmtId="164" fontId="17" fillId="11" borderId="8" xfId="8" applyFont="1" applyFill="1" applyBorder="1" applyAlignment="1"/>
    <xf numFmtId="164" fontId="18" fillId="11" borderId="8" xfId="8" applyFont="1" applyFill="1" applyBorder="1" applyAlignment="1"/>
    <xf numFmtId="164" fontId="18" fillId="0" borderId="8" xfId="8" applyFont="1" applyFill="1" applyBorder="1" applyAlignment="1"/>
    <xf numFmtId="166" fontId="18" fillId="11" borderId="8" xfId="8" applyNumberFormat="1" applyFont="1" applyFill="1" applyBorder="1" applyAlignment="1"/>
    <xf numFmtId="166" fontId="18" fillId="0" borderId="8" xfId="8" applyNumberFormat="1" applyFont="1" applyFill="1" applyBorder="1" applyAlignment="1"/>
    <xf numFmtId="166" fontId="17" fillId="0" borderId="9" xfId="8" applyNumberFormat="1" applyFont="1" applyFill="1" applyBorder="1" applyAlignment="1"/>
    <xf numFmtId="164" fontId="17" fillId="0" borderId="13" xfId="8" applyFont="1" applyFill="1" applyBorder="1" applyAlignment="1"/>
    <xf numFmtId="164" fontId="17" fillId="0" borderId="14" xfId="8" applyFont="1" applyFill="1" applyBorder="1" applyAlignment="1">
      <alignment horizontal="center"/>
    </xf>
    <xf numFmtId="167" fontId="19" fillId="11" borderId="9" xfId="8" applyNumberFormat="1" applyFont="1" applyFill="1" applyBorder="1" applyAlignment="1">
      <alignment horizontal="center"/>
    </xf>
    <xf numFmtId="164" fontId="17" fillId="0" borderId="5" xfId="8" applyFont="1" applyFill="1" applyBorder="1" applyAlignment="1"/>
    <xf numFmtId="164" fontId="17" fillId="11" borderId="9" xfId="8" applyFont="1" applyFill="1" applyBorder="1" applyAlignment="1">
      <alignment horizontal="center"/>
    </xf>
    <xf numFmtId="164" fontId="18" fillId="0" borderId="9" xfId="8" applyFont="1" applyFill="1" applyBorder="1" applyAlignment="1"/>
    <xf numFmtId="165" fontId="18" fillId="0" borderId="8" xfId="8" applyNumberFormat="1" applyFont="1" applyFill="1" applyBorder="1" applyAlignment="1"/>
    <xf numFmtId="165" fontId="18" fillId="11" borderId="8" xfId="8" applyNumberFormat="1" applyFont="1" applyFill="1" applyBorder="1" applyAlignment="1"/>
    <xf numFmtId="164" fontId="17" fillId="12" borderId="4" xfId="8" applyFont="1" applyFill="1" applyBorder="1" applyAlignment="1"/>
    <xf numFmtId="164" fontId="17" fillId="0" borderId="12" xfId="8" applyFont="1" applyFill="1" applyBorder="1" applyAlignment="1"/>
    <xf numFmtId="164" fontId="17" fillId="12" borderId="4" xfId="8" applyFont="1" applyFill="1" applyBorder="1" applyAlignment="1">
      <alignment horizontal="center"/>
    </xf>
    <xf numFmtId="164" fontId="18" fillId="12" borderId="4" xfId="8" applyFont="1" applyFill="1" applyBorder="1" applyAlignment="1"/>
    <xf numFmtId="164" fontId="18" fillId="0" borderId="4" xfId="8" applyFont="1" applyFill="1" applyBorder="1" applyAlignment="1"/>
    <xf numFmtId="165" fontId="18" fillId="12" borderId="4" xfId="8" applyNumberFormat="1" applyFont="1" applyFill="1" applyBorder="1" applyAlignment="1"/>
    <xf numFmtId="165" fontId="18" fillId="0" borderId="4" xfId="8" applyNumberFormat="1" applyFont="1" applyFill="1" applyBorder="1" applyAlignment="1"/>
    <xf numFmtId="164" fontId="22" fillId="0" borderId="0" xfId="8" applyFont="1" applyFill="1" applyAlignment="1"/>
    <xf numFmtId="0" fontId="23" fillId="0" borderId="0" xfId="0" applyFont="1"/>
    <xf numFmtId="0" fontId="23" fillId="0" borderId="0" xfId="0" applyFont="1" applyFill="1"/>
    <xf numFmtId="0" fontId="0" fillId="0" borderId="0" xfId="0" applyFill="1"/>
    <xf numFmtId="164" fontId="17" fillId="13" borderId="15" xfId="8" applyFont="1" applyFill="1" applyBorder="1" applyAlignment="1">
      <alignment horizontal="center"/>
    </xf>
    <xf numFmtId="164" fontId="17" fillId="13" borderId="2" xfId="8" applyFont="1" applyFill="1" applyBorder="1" applyAlignment="1">
      <alignment horizontal="center"/>
    </xf>
    <xf numFmtId="164" fontId="17" fillId="9" borderId="8" xfId="8" applyFont="1" applyFill="1" applyBorder="1" applyAlignment="1">
      <alignment horizontal="center"/>
    </xf>
    <xf numFmtId="164" fontId="17" fillId="9" borderId="7" xfId="8" applyFont="1" applyFill="1" applyBorder="1" applyAlignment="1">
      <alignment horizontal="center"/>
    </xf>
    <xf numFmtId="164" fontId="17" fillId="13" borderId="6" xfId="8" applyFont="1" applyFill="1" applyBorder="1" applyAlignment="1"/>
    <xf numFmtId="164" fontId="17" fillId="13" borderId="8" xfId="8" applyFont="1" applyFill="1" applyBorder="1" applyAlignment="1">
      <alignment horizontal="center"/>
    </xf>
    <xf numFmtId="164" fontId="17" fillId="0" borderId="15" xfId="8" applyFont="1" applyFill="1" applyBorder="1" applyAlignment="1"/>
    <xf numFmtId="164" fontId="17" fillId="10" borderId="16" xfId="8" applyFont="1" applyFill="1" applyBorder="1" applyAlignment="1"/>
    <xf numFmtId="164" fontId="17" fillId="13" borderId="16" xfId="8" applyFont="1" applyFill="1" applyBorder="1" applyAlignment="1"/>
    <xf numFmtId="164" fontId="18" fillId="13" borderId="2" xfId="8" applyFont="1" applyFill="1" applyBorder="1" applyAlignment="1">
      <alignment horizontal="center"/>
    </xf>
    <xf numFmtId="164" fontId="18" fillId="13" borderId="10" xfId="8" applyFont="1" applyFill="1" applyBorder="1" applyAlignment="1"/>
    <xf numFmtId="165" fontId="18" fillId="13" borderId="9" xfId="8" applyNumberFormat="1" applyFont="1" applyFill="1" applyBorder="1" applyAlignment="1"/>
    <xf numFmtId="164" fontId="17" fillId="0" borderId="16" xfId="8" applyFont="1" applyFill="1" applyBorder="1" applyAlignment="1"/>
    <xf numFmtId="164" fontId="24" fillId="0" borderId="10" xfId="8" applyFont="1" applyFill="1" applyBorder="1" applyAlignment="1"/>
    <xf numFmtId="164" fontId="17" fillId="0" borderId="10" xfId="8" applyFont="1" applyFill="1" applyBorder="1" applyAlignment="1"/>
    <xf numFmtId="164" fontId="17" fillId="0" borderId="15" xfId="8" applyFont="1" applyFill="1" applyBorder="1" applyAlignment="1">
      <alignment horizontal="center"/>
    </xf>
    <xf numFmtId="164" fontId="21" fillId="0" borderId="16" xfId="8" applyFont="1" applyFill="1" applyBorder="1" applyAlignment="1">
      <alignment horizontal="center"/>
    </xf>
    <xf numFmtId="164" fontId="24" fillId="0" borderId="16" xfId="8" applyFont="1" applyFill="1" applyBorder="1" applyAlignment="1"/>
    <xf numFmtId="164" fontId="19" fillId="0" borderId="2" xfId="8" applyFont="1" applyFill="1" applyBorder="1" applyAlignment="1"/>
    <xf numFmtId="165" fontId="19" fillId="0" borderId="2" xfId="8" applyNumberFormat="1" applyFont="1" applyFill="1" applyBorder="1" applyAlignment="1"/>
    <xf numFmtId="164" fontId="19" fillId="0" borderId="16" xfId="8" applyFont="1" applyFill="1" applyBorder="1" applyAlignment="1"/>
    <xf numFmtId="164" fontId="21" fillId="0" borderId="2" xfId="8" applyFont="1" applyFill="1" applyBorder="1" applyAlignment="1"/>
    <xf numFmtId="165" fontId="21" fillId="0" borderId="2" xfId="8" applyNumberFormat="1" applyFont="1" applyFill="1" applyBorder="1" applyAlignment="1"/>
    <xf numFmtId="165" fontId="21" fillId="0" borderId="9" xfId="8" applyNumberFormat="1" applyFont="1" applyFill="1" applyBorder="1" applyAlignment="1"/>
    <xf numFmtId="164" fontId="17" fillId="0" borderId="8" xfId="8" applyFont="1" applyFill="1" applyBorder="1" applyAlignment="1">
      <alignment horizontal="center"/>
    </xf>
    <xf numFmtId="164" fontId="21" fillId="0" borderId="7" xfId="8" applyFont="1" applyFill="1" applyBorder="1" applyAlignment="1">
      <alignment horizontal="center"/>
    </xf>
    <xf numFmtId="164" fontId="24" fillId="0" borderId="6" xfId="8" applyFont="1" applyFill="1" applyBorder="1" applyAlignment="1"/>
    <xf numFmtId="164" fontId="17" fillId="0" borderId="7" xfId="8" applyFont="1" applyFill="1" applyBorder="1" applyAlignment="1">
      <alignment horizontal="center"/>
    </xf>
    <xf numFmtId="164" fontId="18" fillId="0" borderId="6" xfId="8" applyFont="1" applyFill="1" applyBorder="1" applyAlignment="1"/>
    <xf numFmtId="164" fontId="17" fillId="0" borderId="5" xfId="8" applyFont="1" applyFill="1" applyBorder="1" applyAlignment="1">
      <alignment horizontal="center"/>
    </xf>
    <xf numFmtId="164" fontId="19" fillId="0" borderId="14" xfId="8" applyFont="1" applyFill="1" applyBorder="1" applyAlignment="1"/>
    <xf numFmtId="164" fontId="17" fillId="0" borderId="12" xfId="8" applyFont="1" applyFill="1" applyBorder="1" applyAlignment="1">
      <alignment horizontal="center"/>
    </xf>
    <xf numFmtId="164" fontId="17" fillId="0" borderId="3" xfId="8" applyFont="1" applyFill="1" applyBorder="1" applyAlignment="1">
      <alignment horizontal="center"/>
    </xf>
    <xf numFmtId="164" fontId="21" fillId="0" borderId="5" xfId="8" applyFont="1" applyFill="1" applyBorder="1" applyAlignment="1">
      <alignment horizontal="center"/>
    </xf>
    <xf numFmtId="164" fontId="24" fillId="0" borderId="14" xfId="8" applyFont="1" applyFill="1" applyBorder="1" applyAlignment="1"/>
    <xf numFmtId="165" fontId="17" fillId="10" borderId="9" xfId="8" applyNumberFormat="1" applyFont="1" applyFill="1" applyBorder="1" applyAlignment="1"/>
    <xf numFmtId="164" fontId="18" fillId="0" borderId="10" xfId="8" applyFont="1" applyFill="1" applyBorder="1" applyAlignment="1"/>
    <xf numFmtId="165" fontId="18" fillId="10" borderId="9" xfId="8" applyNumberFormat="1" applyFont="1" applyFill="1" applyBorder="1" applyAlignment="1"/>
    <xf numFmtId="164" fontId="21" fillId="0" borderId="3" xfId="8" applyFont="1" applyFill="1" applyBorder="1" applyAlignment="1">
      <alignment horizontal="center"/>
    </xf>
    <xf numFmtId="165" fontId="17" fillId="10" borderId="2" xfId="8" applyNumberFormat="1" applyFont="1" applyFill="1" applyBorder="1" applyAlignment="1"/>
    <xf numFmtId="164" fontId="21" fillId="0" borderId="2" xfId="8" applyFont="1" applyFill="1" applyBorder="1" applyAlignment="1">
      <alignment horizontal="center"/>
    </xf>
    <xf numFmtId="164" fontId="18" fillId="0" borderId="11" xfId="8" applyFont="1" applyFill="1" applyBorder="1" applyAlignment="1"/>
    <xf numFmtId="164" fontId="18" fillId="10" borderId="12" xfId="8" applyFont="1" applyFill="1" applyBorder="1" applyAlignment="1"/>
    <xf numFmtId="164" fontId="17" fillId="11" borderId="4" xfId="8" applyFont="1" applyFill="1" applyBorder="1" applyAlignment="1">
      <alignment horizontal="center"/>
    </xf>
    <xf numFmtId="164" fontId="17" fillId="11" borderId="5" xfId="8" applyFont="1" applyFill="1" applyBorder="1" applyAlignment="1"/>
    <xf numFmtId="164" fontId="18" fillId="11" borderId="14" xfId="8" applyFont="1" applyFill="1" applyBorder="1" applyAlignment="1"/>
    <xf numFmtId="164" fontId="18" fillId="0" borderId="14" xfId="8" applyFont="1" applyFill="1" applyBorder="1" applyAlignment="1"/>
    <xf numFmtId="164" fontId="17" fillId="10" borderId="4" xfId="8" applyFont="1" applyFill="1" applyBorder="1" applyAlignment="1">
      <alignment horizontal="center"/>
    </xf>
    <xf numFmtId="164" fontId="17" fillId="10" borderId="14" xfId="8" applyFont="1" applyFill="1" applyBorder="1" applyAlignment="1"/>
    <xf numFmtId="164" fontId="17" fillId="0" borderId="14" xfId="8" applyFont="1" applyFill="1" applyBorder="1" applyAlignment="1"/>
    <xf numFmtId="164" fontId="17" fillId="10" borderId="2" xfId="8" applyFont="1" applyFill="1" applyBorder="1" applyAlignment="1">
      <alignment horizontal="center"/>
    </xf>
    <xf numFmtId="164" fontId="17" fillId="10" borderId="15" xfId="8" applyFont="1" applyFill="1" applyBorder="1" applyAlignment="1"/>
    <xf numFmtId="165" fontId="18" fillId="0" borderId="2" xfId="8" applyNumberFormat="1" applyFont="1" applyFill="1" applyBorder="1" applyAlignment="1"/>
    <xf numFmtId="164" fontId="18" fillId="0" borderId="12" xfId="8" applyFont="1" applyFill="1" applyBorder="1" applyAlignment="1"/>
    <xf numFmtId="164" fontId="17" fillId="11" borderId="7" xfId="8" applyFont="1" applyFill="1" applyBorder="1" applyAlignment="1"/>
    <xf numFmtId="164" fontId="18" fillId="11" borderId="6" xfId="8" applyFont="1" applyFill="1" applyBorder="1" applyAlignment="1"/>
    <xf numFmtId="164" fontId="17" fillId="10" borderId="9" xfId="8" applyFont="1" applyFill="1" applyBorder="1" applyAlignment="1">
      <alignment horizontal="center"/>
    </xf>
    <xf numFmtId="164" fontId="17" fillId="10" borderId="9" xfId="8" applyFont="1" applyFill="1" applyBorder="1" applyAlignment="1"/>
    <xf numFmtId="165" fontId="18" fillId="10" borderId="8" xfId="8" applyNumberFormat="1" applyFont="1" applyFill="1" applyBorder="1" applyAlignment="1"/>
    <xf numFmtId="165" fontId="17" fillId="10" borderId="8" xfId="8" applyNumberFormat="1" applyFont="1" applyFill="1" applyBorder="1" applyAlignment="1"/>
    <xf numFmtId="165" fontId="17" fillId="10" borderId="12" xfId="8" applyNumberFormat="1" applyFont="1" applyFill="1" applyBorder="1" applyAlignment="1"/>
    <xf numFmtId="164" fontId="17" fillId="14" borderId="4" xfId="8" applyFont="1" applyFill="1" applyBorder="1" applyAlignment="1">
      <alignment horizontal="center"/>
    </xf>
    <xf numFmtId="164" fontId="17" fillId="14" borderId="4" xfId="8" applyFont="1" applyFill="1" applyBorder="1" applyAlignment="1"/>
    <xf numFmtId="164" fontId="18" fillId="15" borderId="14" xfId="8" applyFont="1" applyFill="1" applyBorder="1" applyAlignment="1"/>
    <xf numFmtId="165" fontId="18" fillId="15" borderId="4" xfId="8" applyNumberFormat="1" applyFont="1" applyFill="1" applyBorder="1" applyAlignment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0" fontId="29" fillId="0" borderId="9" xfId="0" applyFont="1" applyBorder="1"/>
    <xf numFmtId="0" fontId="29" fillId="16" borderId="9" xfId="0" applyFont="1" applyFill="1" applyBorder="1"/>
    <xf numFmtId="0" fontId="30" fillId="0" borderId="0" xfId="0" applyFont="1"/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Normal" xfId="7"/>
    <cellStyle name="Excel Built-in Normal 1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rmálne" xfId="0" builtinId="0" customBuiltin="1"/>
    <cellStyle name="Note" xfId="16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50"/>
  <sheetViews>
    <sheetView tabSelected="1" topLeftCell="A75" workbookViewId="0">
      <selection activeCell="E89" sqref="E89"/>
    </sheetView>
  </sheetViews>
  <sheetFormatPr defaultRowHeight="14.25"/>
  <cols>
    <col min="1" max="1" width="1.75" customWidth="1"/>
    <col min="2" max="2" width="3.5" hidden="1" customWidth="1"/>
    <col min="3" max="3" width="9.75" customWidth="1"/>
    <col min="4" max="4" width="14.75" customWidth="1"/>
    <col min="5" max="5" width="39" customWidth="1"/>
    <col min="6" max="6" width="18.625" customWidth="1"/>
    <col min="7" max="7" width="21.5" customWidth="1"/>
    <col min="8" max="8" width="20.375" customWidth="1"/>
    <col min="9" max="9" width="19" customWidth="1"/>
    <col min="10" max="10" width="19.5" customWidth="1"/>
    <col min="11" max="1024" width="9" customWidth="1"/>
  </cols>
  <sheetData>
    <row r="1" spans="2:10" ht="27">
      <c r="B1" s="1"/>
      <c r="C1" s="1"/>
      <c r="D1" s="1"/>
      <c r="E1" s="1"/>
      <c r="F1" s="1"/>
      <c r="G1" s="1"/>
      <c r="H1" s="2"/>
      <c r="I1" s="1"/>
      <c r="J1" s="1"/>
    </row>
    <row r="2" spans="2:10" ht="27">
      <c r="B2" s="1"/>
      <c r="C2" s="1"/>
      <c r="D2" s="1"/>
      <c r="E2" s="1"/>
      <c r="F2" s="1"/>
      <c r="G2" s="1"/>
      <c r="H2" s="2"/>
      <c r="I2" s="1"/>
      <c r="J2" s="1"/>
    </row>
    <row r="3" spans="2:10" ht="27" hidden="1">
      <c r="B3" s="1"/>
      <c r="C3" s="1"/>
      <c r="D3" s="1"/>
      <c r="E3" s="1"/>
      <c r="F3" s="1"/>
      <c r="G3" s="1"/>
      <c r="H3" s="2"/>
      <c r="I3" s="1"/>
      <c r="J3" s="1"/>
    </row>
    <row r="4" spans="2:10" ht="27" hidden="1">
      <c r="B4" s="1"/>
      <c r="C4" s="1"/>
      <c r="D4" s="1"/>
      <c r="E4" s="1"/>
      <c r="F4" s="1"/>
      <c r="G4" s="1"/>
      <c r="H4" s="2"/>
      <c r="I4" s="1"/>
      <c r="J4" s="1"/>
    </row>
    <row r="5" spans="2:10" ht="27.75">
      <c r="B5" s="3"/>
      <c r="C5" s="3"/>
      <c r="D5" s="4" t="s">
        <v>0</v>
      </c>
      <c r="E5" s="4"/>
      <c r="F5" s="4"/>
      <c r="G5" s="3"/>
      <c r="H5" s="3"/>
      <c r="I5" s="3"/>
      <c r="J5" s="3"/>
    </row>
    <row r="6" spans="2:10" ht="27">
      <c r="B6" s="3"/>
      <c r="C6" s="5" t="s">
        <v>1</v>
      </c>
      <c r="D6" s="6" t="s">
        <v>2</v>
      </c>
      <c r="E6" s="5" t="s">
        <v>3</v>
      </c>
      <c r="F6" s="5" t="s">
        <v>4</v>
      </c>
      <c r="G6" s="5" t="s">
        <v>5</v>
      </c>
      <c r="H6" s="7" t="s">
        <v>6</v>
      </c>
      <c r="I6" s="5" t="s">
        <v>6</v>
      </c>
      <c r="J6" s="5" t="s">
        <v>6</v>
      </c>
    </row>
    <row r="7" spans="2:10" ht="27">
      <c r="B7" s="3"/>
      <c r="C7" s="8" t="s">
        <v>7</v>
      </c>
      <c r="D7" s="9"/>
      <c r="E7" s="10"/>
      <c r="F7" s="10">
        <v>2023</v>
      </c>
      <c r="G7" s="8">
        <v>2024</v>
      </c>
      <c r="H7" s="11">
        <v>2025</v>
      </c>
      <c r="I7" s="8">
        <v>2026</v>
      </c>
      <c r="J7" s="8">
        <v>2027</v>
      </c>
    </row>
    <row r="8" spans="2:10" ht="27.75">
      <c r="B8" s="3"/>
      <c r="C8" s="12"/>
      <c r="D8" s="13"/>
      <c r="E8" s="13"/>
      <c r="F8" s="13"/>
      <c r="G8" s="14"/>
      <c r="H8" s="15"/>
      <c r="I8" s="16"/>
      <c r="J8" s="16"/>
    </row>
    <row r="9" spans="2:10" ht="27.75">
      <c r="B9" s="3"/>
      <c r="C9" s="17"/>
      <c r="D9" s="17"/>
      <c r="E9" s="18" t="s">
        <v>8</v>
      </c>
      <c r="F9" s="18">
        <f>+F11+F15+F17+F19+F67+F74+F78+F82+F85+F95+F98+F104+F110+F114</f>
        <v>119756.3</v>
      </c>
      <c r="G9" s="19">
        <f>+G11+G15+G17+G19+G67+G74+G78+G82+G85+G95+G98+G104+G110+G114</f>
        <v>90070.35000000002</v>
      </c>
      <c r="H9" s="20">
        <f>+H11+H15+H17+H19+H67+H74+H78+H82+H85+H95+H98+H104+H110+H114</f>
        <v>86331</v>
      </c>
      <c r="I9" s="19">
        <f>+I11+I15+I17+I19+I67+I74+I78+I82+I85+I95+I98+I104+I110+I114</f>
        <v>88473</v>
      </c>
      <c r="J9" s="19">
        <f>+J11+J15+J17+J19+J67+J74+J78+J82+J85+J95+J98+J104+J110+J114</f>
        <v>91398</v>
      </c>
    </row>
    <row r="10" spans="2:10" ht="27.75">
      <c r="B10" s="3"/>
      <c r="C10" s="12"/>
      <c r="D10" s="13"/>
      <c r="E10" s="21"/>
      <c r="F10" s="21"/>
      <c r="G10" s="22"/>
      <c r="H10" s="23"/>
      <c r="I10" s="24"/>
      <c r="J10" s="24"/>
    </row>
    <row r="11" spans="2:10" ht="27.75">
      <c r="B11" s="3"/>
      <c r="C11" s="25">
        <v>111</v>
      </c>
      <c r="D11" s="25" t="s">
        <v>9</v>
      </c>
      <c r="E11" s="26" t="s">
        <v>10</v>
      </c>
      <c r="F11" s="26">
        <v>4321.51</v>
      </c>
      <c r="G11" s="27">
        <v>2580.66</v>
      </c>
      <c r="H11" s="27">
        <f>H12+H13+H14+H15+H18</f>
        <v>90</v>
      </c>
      <c r="I11" s="27">
        <f>SUM(I12:I12)</f>
        <v>100</v>
      </c>
      <c r="J11" s="27">
        <f>SUM(J12:J12)</f>
        <v>100</v>
      </c>
    </row>
    <row r="12" spans="2:10" ht="27">
      <c r="B12" s="3"/>
      <c r="C12" s="28"/>
      <c r="D12" s="28">
        <v>633006</v>
      </c>
      <c r="E12" s="29" t="s">
        <v>11</v>
      </c>
      <c r="F12" s="29">
        <v>59.15</v>
      </c>
      <c r="G12" s="30">
        <v>70</v>
      </c>
      <c r="H12" s="30">
        <v>90</v>
      </c>
      <c r="I12" s="30">
        <v>100</v>
      </c>
      <c r="J12" s="30">
        <v>100</v>
      </c>
    </row>
    <row r="13" spans="2:10" ht="27">
      <c r="B13" s="3"/>
      <c r="C13" s="28"/>
      <c r="D13" s="28"/>
      <c r="E13" s="29"/>
      <c r="F13" s="29"/>
      <c r="G13" s="30"/>
      <c r="H13" s="30"/>
      <c r="I13" s="30"/>
      <c r="J13" s="30"/>
    </row>
    <row r="14" spans="2:10" ht="27">
      <c r="B14" s="3"/>
      <c r="C14" s="31"/>
      <c r="D14" s="32"/>
      <c r="E14" s="33" t="s">
        <v>12</v>
      </c>
      <c r="F14" s="33">
        <v>4262.3599999999997</v>
      </c>
      <c r="G14" s="34">
        <v>1502.66</v>
      </c>
      <c r="H14" s="35"/>
      <c r="I14" s="35"/>
      <c r="J14" s="35"/>
    </row>
    <row r="15" spans="2:10" ht="27.75">
      <c r="B15" s="3"/>
      <c r="C15" s="36" t="s">
        <v>13</v>
      </c>
      <c r="D15" s="25"/>
      <c r="E15" s="37" t="s">
        <v>14</v>
      </c>
      <c r="F15" s="37"/>
      <c r="G15" s="27">
        <v>0</v>
      </c>
      <c r="H15" s="27"/>
      <c r="I15" s="27">
        <v>0</v>
      </c>
      <c r="J15" s="27">
        <v>0</v>
      </c>
    </row>
    <row r="16" spans="2:10" ht="27">
      <c r="B16" s="3"/>
      <c r="C16" s="31"/>
      <c r="D16" s="32"/>
      <c r="E16" s="33"/>
      <c r="F16" s="33"/>
      <c r="G16" s="38"/>
      <c r="H16" s="23"/>
      <c r="I16" s="23"/>
      <c r="J16" s="23"/>
    </row>
    <row r="17" spans="2:10" ht="27.75">
      <c r="B17" s="3"/>
      <c r="C17" s="36">
        <v>41</v>
      </c>
      <c r="D17" s="25">
        <v>453</v>
      </c>
      <c r="E17" s="37"/>
      <c r="F17" s="37"/>
      <c r="G17" s="27"/>
      <c r="H17" s="27"/>
      <c r="I17" s="27"/>
      <c r="J17" s="27"/>
    </row>
    <row r="18" spans="2:10" ht="27.75">
      <c r="B18" s="3"/>
      <c r="C18" s="31"/>
      <c r="D18" s="32"/>
      <c r="E18" s="39"/>
      <c r="F18" s="39"/>
      <c r="G18" s="33"/>
      <c r="H18" s="33">
        <v>0</v>
      </c>
      <c r="I18" s="33"/>
      <c r="J18" s="33"/>
    </row>
    <row r="19" spans="2:10" ht="27.75">
      <c r="B19" s="3"/>
      <c r="C19" s="36">
        <v>41</v>
      </c>
      <c r="D19" s="40" t="s">
        <v>15</v>
      </c>
      <c r="E19" s="26" t="s">
        <v>16</v>
      </c>
      <c r="F19" s="26">
        <f>SUM(F20:F53)</f>
        <v>68543.31</v>
      </c>
      <c r="G19" s="27">
        <f>SUM(G20:G53)</f>
        <v>44359.070000000007</v>
      </c>
      <c r="H19" s="27">
        <f>SUM(H20:H53)</f>
        <v>48911</v>
      </c>
      <c r="I19" s="27">
        <f>SUM(I20:I53)</f>
        <v>51448</v>
      </c>
      <c r="J19" s="27">
        <f>SUM(J20:J53)</f>
        <v>53373</v>
      </c>
    </row>
    <row r="20" spans="2:10" ht="27">
      <c r="B20" s="3"/>
      <c r="C20" s="28"/>
      <c r="D20" s="28">
        <v>611</v>
      </c>
      <c r="E20" s="29" t="s">
        <v>17</v>
      </c>
      <c r="F20" s="29">
        <v>24852.48</v>
      </c>
      <c r="G20" s="30">
        <v>24892</v>
      </c>
      <c r="H20" s="30">
        <v>25000</v>
      </c>
      <c r="I20" s="30">
        <v>26000</v>
      </c>
      <c r="J20" s="30">
        <v>27000</v>
      </c>
    </row>
    <row r="21" spans="2:10" ht="29.85" customHeight="1">
      <c r="B21" s="3"/>
      <c r="C21" s="28"/>
      <c r="D21" s="28">
        <v>621</v>
      </c>
      <c r="E21" s="29" t="s">
        <v>18</v>
      </c>
      <c r="F21" s="29">
        <v>7257.31</v>
      </c>
      <c r="G21" s="30">
        <v>7580</v>
      </c>
      <c r="H21" s="30">
        <v>8000</v>
      </c>
      <c r="I21" s="30">
        <v>8500</v>
      </c>
      <c r="J21" s="30">
        <v>9000</v>
      </c>
    </row>
    <row r="22" spans="2:10" ht="5.25" customHeight="1">
      <c r="B22" s="3"/>
      <c r="C22" s="28"/>
      <c r="D22" s="28"/>
      <c r="E22" s="29"/>
      <c r="F22" s="29"/>
      <c r="G22" s="30"/>
      <c r="H22" s="30"/>
      <c r="I22" s="30"/>
      <c r="J22" s="30"/>
    </row>
    <row r="23" spans="2:10" ht="27" hidden="1">
      <c r="B23" s="3"/>
      <c r="C23" s="28"/>
      <c r="D23" s="28">
        <v>625002</v>
      </c>
      <c r="E23" s="29" t="s">
        <v>19</v>
      </c>
      <c r="F23" s="29"/>
      <c r="G23" s="30"/>
      <c r="H23" s="30"/>
      <c r="I23" s="30"/>
      <c r="J23" s="30"/>
    </row>
    <row r="24" spans="2:10" ht="27" hidden="1">
      <c r="B24" s="3"/>
      <c r="C24" s="28"/>
      <c r="D24" s="28">
        <v>625003</v>
      </c>
      <c r="E24" s="29" t="s">
        <v>20</v>
      </c>
      <c r="F24" s="29"/>
      <c r="G24" s="30"/>
      <c r="H24" s="30"/>
      <c r="I24" s="30"/>
      <c r="J24" s="30"/>
    </row>
    <row r="25" spans="2:10" ht="27" hidden="1">
      <c r="B25" s="3"/>
      <c r="C25" s="28"/>
      <c r="D25" s="28">
        <v>625004</v>
      </c>
      <c r="E25" s="29" t="s">
        <v>21</v>
      </c>
      <c r="F25" s="29"/>
      <c r="G25" s="30"/>
      <c r="H25" s="30"/>
      <c r="I25" s="30"/>
      <c r="J25" s="30"/>
    </row>
    <row r="26" spans="2:10" ht="27" hidden="1">
      <c r="B26" s="3"/>
      <c r="C26" s="28"/>
      <c r="D26" s="28">
        <v>625005</v>
      </c>
      <c r="E26" s="29" t="s">
        <v>22</v>
      </c>
      <c r="F26" s="29"/>
      <c r="G26" s="30"/>
      <c r="H26" s="30"/>
      <c r="I26" s="30"/>
      <c r="J26" s="30"/>
    </row>
    <row r="27" spans="2:10" ht="28.5" customHeight="1">
      <c r="B27" s="3"/>
      <c r="C27" s="28"/>
      <c r="D27" s="28">
        <v>625007</v>
      </c>
      <c r="E27" s="29" t="s">
        <v>23</v>
      </c>
      <c r="F27" s="29"/>
      <c r="G27" s="30"/>
      <c r="H27" s="30"/>
      <c r="I27" s="30"/>
      <c r="J27" s="30"/>
    </row>
    <row r="28" spans="2:10" ht="27">
      <c r="B28" s="3"/>
      <c r="C28" s="28"/>
      <c r="D28" s="28">
        <v>632001</v>
      </c>
      <c r="E28" s="29" t="s">
        <v>24</v>
      </c>
      <c r="F28" s="29">
        <v>4372.3</v>
      </c>
      <c r="G28" s="41">
        <v>1320</v>
      </c>
      <c r="H28" s="41">
        <v>1400</v>
      </c>
      <c r="I28" s="41">
        <v>1500</v>
      </c>
      <c r="J28" s="41">
        <v>1600</v>
      </c>
    </row>
    <row r="29" spans="2:10" ht="27">
      <c r="B29" s="3"/>
      <c r="C29" s="28"/>
      <c r="D29" s="28">
        <v>632002</v>
      </c>
      <c r="E29" s="29" t="s">
        <v>25</v>
      </c>
      <c r="F29" s="29">
        <v>365.15</v>
      </c>
      <c r="G29" s="30">
        <v>265</v>
      </c>
      <c r="H29" s="30">
        <v>100</v>
      </c>
      <c r="I29" s="30">
        <v>150</v>
      </c>
      <c r="J29" s="30">
        <v>150</v>
      </c>
    </row>
    <row r="30" spans="2:10" ht="27">
      <c r="B30" s="3"/>
      <c r="C30" s="28"/>
      <c r="D30" s="28">
        <v>632003</v>
      </c>
      <c r="E30" s="29" t="s">
        <v>26</v>
      </c>
      <c r="F30" s="29">
        <v>1039.1600000000001</v>
      </c>
      <c r="G30" s="30">
        <v>1045.98</v>
      </c>
      <c r="H30" s="30">
        <v>1200</v>
      </c>
      <c r="I30" s="30">
        <v>1300</v>
      </c>
      <c r="J30" s="30">
        <v>1300</v>
      </c>
    </row>
    <row r="31" spans="2:10" ht="27">
      <c r="B31" s="3"/>
      <c r="C31" s="28"/>
      <c r="D31" s="28">
        <v>632003</v>
      </c>
      <c r="E31" s="29" t="s">
        <v>27</v>
      </c>
      <c r="F31" s="29"/>
      <c r="G31" s="30">
        <v>20.399999999999999</v>
      </c>
      <c r="H31" s="30">
        <v>91</v>
      </c>
      <c r="I31" s="30">
        <v>100</v>
      </c>
      <c r="J31" s="30">
        <v>100</v>
      </c>
    </row>
    <row r="32" spans="2:10" ht="6" customHeight="1">
      <c r="B32" s="3"/>
      <c r="C32" s="28"/>
      <c r="D32" s="28"/>
      <c r="G32" s="30"/>
      <c r="H32" s="30"/>
      <c r="I32" s="30"/>
    </row>
    <row r="33" spans="2:10" ht="27">
      <c r="B33" s="3"/>
      <c r="C33" s="28"/>
      <c r="D33" s="28">
        <v>632003</v>
      </c>
      <c r="E33" s="29" t="s">
        <v>28</v>
      </c>
      <c r="F33" s="29">
        <v>436.2</v>
      </c>
      <c r="G33" s="30">
        <v>218</v>
      </c>
      <c r="H33" s="30">
        <v>300</v>
      </c>
      <c r="I33" s="30">
        <v>300</v>
      </c>
      <c r="J33" s="30">
        <v>300</v>
      </c>
    </row>
    <row r="34" spans="2:10" ht="27">
      <c r="B34" s="3"/>
      <c r="C34" s="28"/>
      <c r="D34" s="28">
        <v>633002</v>
      </c>
      <c r="E34" s="29" t="s">
        <v>29</v>
      </c>
      <c r="F34" s="29">
        <v>402.2</v>
      </c>
      <c r="G34" s="30">
        <v>0</v>
      </c>
      <c r="H34" s="30">
        <v>0</v>
      </c>
      <c r="I34" s="30">
        <v>0</v>
      </c>
      <c r="J34" s="30">
        <v>0</v>
      </c>
    </row>
    <row r="35" spans="2:10" ht="27">
      <c r="B35" s="3"/>
      <c r="C35" s="28"/>
      <c r="D35" s="28">
        <v>633006</v>
      </c>
      <c r="E35" s="29" t="s">
        <v>11</v>
      </c>
      <c r="F35" s="29">
        <v>5829.04</v>
      </c>
      <c r="G35" s="30">
        <v>776.95</v>
      </c>
      <c r="H35" s="30">
        <v>800</v>
      </c>
      <c r="I35" s="30">
        <v>1000</v>
      </c>
      <c r="J35" s="30">
        <v>1000</v>
      </c>
    </row>
    <row r="36" spans="2:10" ht="27">
      <c r="B36" s="3"/>
      <c r="C36" s="28"/>
      <c r="D36" s="28">
        <v>633009</v>
      </c>
      <c r="E36" s="29" t="s">
        <v>30</v>
      </c>
      <c r="F36" s="29"/>
      <c r="G36" s="30">
        <v>65.8</v>
      </c>
      <c r="H36" s="30">
        <v>70</v>
      </c>
      <c r="I36" s="30">
        <v>70</v>
      </c>
      <c r="J36" s="30">
        <v>70</v>
      </c>
    </row>
    <row r="37" spans="2:10" ht="27">
      <c r="B37" s="3"/>
      <c r="C37" s="28"/>
      <c r="D37" s="28">
        <v>633015</v>
      </c>
      <c r="E37" s="29" t="s">
        <v>31</v>
      </c>
      <c r="F37" s="29">
        <v>117.24</v>
      </c>
      <c r="G37" s="30">
        <v>179.22</v>
      </c>
      <c r="H37" s="30">
        <v>500</v>
      </c>
      <c r="I37" s="30">
        <v>500</v>
      </c>
      <c r="J37" s="30">
        <v>500</v>
      </c>
    </row>
    <row r="38" spans="2:10" ht="27">
      <c r="B38" s="3"/>
      <c r="C38" s="28"/>
      <c r="D38" s="28">
        <v>633016</v>
      </c>
      <c r="E38" s="29" t="s">
        <v>32</v>
      </c>
      <c r="F38" s="29">
        <v>206.96</v>
      </c>
      <c r="G38" s="30">
        <v>219.93</v>
      </c>
      <c r="H38" s="30">
        <v>500</v>
      </c>
      <c r="I38" s="30">
        <v>200</v>
      </c>
      <c r="J38" s="30">
        <v>503</v>
      </c>
    </row>
    <row r="39" spans="2:10" ht="27">
      <c r="B39" s="3"/>
      <c r="C39" s="28"/>
      <c r="D39" s="28">
        <v>634001</v>
      </c>
      <c r="E39" s="29" t="s">
        <v>33</v>
      </c>
      <c r="F39" s="29">
        <v>1255.8399999999999</v>
      </c>
      <c r="G39" s="30">
        <v>712.23</v>
      </c>
      <c r="H39" s="30">
        <v>1000</v>
      </c>
      <c r="I39" s="30">
        <v>1000</v>
      </c>
      <c r="J39" s="30">
        <v>1000</v>
      </c>
    </row>
    <row r="40" spans="2:10" ht="27">
      <c r="B40" s="3"/>
      <c r="C40" s="28"/>
      <c r="D40" s="28">
        <v>634005</v>
      </c>
      <c r="E40" s="29" t="s">
        <v>34</v>
      </c>
      <c r="F40" s="29"/>
      <c r="G40" s="30">
        <v>0</v>
      </c>
      <c r="H40" s="30">
        <v>0</v>
      </c>
      <c r="I40" s="30">
        <v>0</v>
      </c>
      <c r="J40" s="30">
        <v>0</v>
      </c>
    </row>
    <row r="41" spans="2:10" ht="27">
      <c r="B41" s="3"/>
      <c r="C41" s="28"/>
      <c r="D41" s="28">
        <v>635005</v>
      </c>
      <c r="E41" s="29" t="s">
        <v>35</v>
      </c>
      <c r="F41" s="29">
        <v>184.93</v>
      </c>
      <c r="G41" s="30">
        <v>350.08</v>
      </c>
      <c r="H41" s="30">
        <v>500</v>
      </c>
      <c r="I41" s="30">
        <v>200</v>
      </c>
      <c r="J41" s="30">
        <v>200</v>
      </c>
    </row>
    <row r="42" spans="2:10" ht="27">
      <c r="B42" s="3"/>
      <c r="C42" s="28"/>
      <c r="D42" s="28">
        <v>635002</v>
      </c>
      <c r="E42" s="29" t="s">
        <v>36</v>
      </c>
      <c r="F42" s="29">
        <v>5843.84</v>
      </c>
      <c r="G42" s="30">
        <v>0</v>
      </c>
      <c r="H42" s="30">
        <v>0</v>
      </c>
      <c r="I42" s="30">
        <v>0</v>
      </c>
      <c r="J42" s="30">
        <v>0</v>
      </c>
    </row>
    <row r="43" spans="2:10" ht="27">
      <c r="B43" s="3"/>
      <c r="C43" s="28"/>
      <c r="D43" s="28">
        <v>637004</v>
      </c>
      <c r="E43" s="29" t="s">
        <v>37</v>
      </c>
      <c r="F43" s="29">
        <v>5834.86</v>
      </c>
      <c r="G43" s="30">
        <v>487.85</v>
      </c>
      <c r="H43" s="30">
        <v>200</v>
      </c>
      <c r="I43" s="30">
        <v>200</v>
      </c>
      <c r="J43" s="30">
        <v>200</v>
      </c>
    </row>
    <row r="44" spans="2:10" ht="27">
      <c r="B44" s="3"/>
      <c r="C44" s="28"/>
      <c r="D44" s="28">
        <v>637005</v>
      </c>
      <c r="E44" s="29" t="s">
        <v>38</v>
      </c>
      <c r="F44" s="29">
        <v>5749.86</v>
      </c>
      <c r="G44" s="30">
        <v>2629.69</v>
      </c>
      <c r="H44" s="30">
        <v>5200</v>
      </c>
      <c r="I44" s="30">
        <v>6000</v>
      </c>
      <c r="J44" s="30">
        <v>6000</v>
      </c>
    </row>
    <row r="45" spans="2:10" ht="27">
      <c r="B45" s="3"/>
      <c r="C45" s="28"/>
      <c r="D45" s="28">
        <v>637012</v>
      </c>
      <c r="E45" s="29" t="s">
        <v>39</v>
      </c>
      <c r="F45" s="29"/>
      <c r="G45" s="30">
        <v>322.58</v>
      </c>
      <c r="H45" s="30">
        <v>0</v>
      </c>
      <c r="I45" s="30">
        <v>0</v>
      </c>
      <c r="J45" s="30">
        <v>0</v>
      </c>
    </row>
    <row r="46" spans="2:10" ht="27">
      <c r="B46" s="3"/>
      <c r="C46" s="28"/>
      <c r="D46" s="28">
        <v>637014</v>
      </c>
      <c r="E46" s="29" t="s">
        <v>40</v>
      </c>
      <c r="F46" s="29">
        <v>1237.3</v>
      </c>
      <c r="G46" s="30">
        <v>1008</v>
      </c>
      <c r="H46" s="30">
        <v>1000</v>
      </c>
      <c r="I46" s="30">
        <v>1000</v>
      </c>
      <c r="J46" s="30">
        <v>1000</v>
      </c>
    </row>
    <row r="47" spans="2:10" ht="27">
      <c r="B47" s="3"/>
      <c r="C47" s="28"/>
      <c r="D47" s="28">
        <v>637015</v>
      </c>
      <c r="E47" s="29" t="s">
        <v>41</v>
      </c>
      <c r="F47" s="29">
        <v>98.41</v>
      </c>
      <c r="G47" s="30">
        <v>1000</v>
      </c>
      <c r="H47" s="30">
        <v>1000</v>
      </c>
      <c r="I47" s="30">
        <v>1000</v>
      </c>
      <c r="J47" s="30">
        <v>1000</v>
      </c>
    </row>
    <row r="48" spans="2:10" ht="27">
      <c r="B48" s="3"/>
      <c r="C48" s="28"/>
      <c r="D48" s="28">
        <v>637016</v>
      </c>
      <c r="E48" s="29" t="s">
        <v>42</v>
      </c>
      <c r="F48" s="29">
        <v>90.2</v>
      </c>
      <c r="G48" s="30">
        <v>186</v>
      </c>
      <c r="H48" s="30">
        <v>250</v>
      </c>
      <c r="I48" s="30">
        <v>300</v>
      </c>
      <c r="J48" s="30">
        <v>300</v>
      </c>
    </row>
    <row r="49" spans="2:10" ht="27">
      <c r="B49" s="3"/>
      <c r="C49" s="28"/>
      <c r="D49" s="28">
        <v>637023</v>
      </c>
      <c r="E49" s="29" t="s">
        <v>43</v>
      </c>
      <c r="F49" s="29"/>
      <c r="G49" s="30">
        <v>20</v>
      </c>
      <c r="H49" s="30">
        <v>0</v>
      </c>
      <c r="I49" s="30">
        <v>0</v>
      </c>
      <c r="J49" s="30">
        <v>0</v>
      </c>
    </row>
    <row r="50" spans="2:10" ht="27">
      <c r="B50" s="3"/>
      <c r="C50" s="28"/>
      <c r="D50" s="28">
        <v>637026</v>
      </c>
      <c r="E50" s="29" t="s">
        <v>44</v>
      </c>
      <c r="F50" s="29">
        <v>1754.2</v>
      </c>
      <c r="G50" s="30">
        <v>423.1</v>
      </c>
      <c r="H50" s="30">
        <v>300</v>
      </c>
      <c r="I50" s="30">
        <v>378</v>
      </c>
      <c r="J50" s="30">
        <v>400</v>
      </c>
    </row>
    <row r="51" spans="2:10" ht="27">
      <c r="B51" s="3"/>
      <c r="C51" s="28"/>
      <c r="D51" s="28">
        <v>637027</v>
      </c>
      <c r="E51" s="29" t="s">
        <v>45</v>
      </c>
      <c r="F51" s="29">
        <v>1403.32</v>
      </c>
      <c r="G51" s="30">
        <v>101.09</v>
      </c>
      <c r="H51" s="30">
        <v>0</v>
      </c>
      <c r="I51" s="30">
        <v>0</v>
      </c>
      <c r="J51" s="30">
        <v>0</v>
      </c>
    </row>
    <row r="52" spans="2:10" ht="27">
      <c r="B52" s="3"/>
      <c r="C52" s="28"/>
      <c r="D52" s="28">
        <v>641006</v>
      </c>
      <c r="E52" s="29" t="s">
        <v>46</v>
      </c>
      <c r="F52" s="29"/>
      <c r="G52" s="30">
        <v>232.32</v>
      </c>
      <c r="H52" s="30">
        <v>0</v>
      </c>
      <c r="I52" s="30">
        <v>250</v>
      </c>
      <c r="J52" s="30">
        <v>250</v>
      </c>
    </row>
    <row r="53" spans="2:10" ht="27">
      <c r="B53" s="3"/>
      <c r="C53" s="28"/>
      <c r="D53" s="28">
        <v>642006</v>
      </c>
      <c r="E53" s="29" t="s">
        <v>47</v>
      </c>
      <c r="F53" s="29">
        <v>212.51</v>
      </c>
      <c r="G53" s="30">
        <v>302.85000000000002</v>
      </c>
      <c r="H53" s="30">
        <v>1500</v>
      </c>
      <c r="I53" s="30">
        <v>1500</v>
      </c>
      <c r="J53" s="30">
        <v>1500</v>
      </c>
    </row>
    <row r="54" spans="2:10" ht="27">
      <c r="B54" s="3"/>
      <c r="C54" s="32"/>
      <c r="D54" s="32"/>
      <c r="E54" s="33"/>
      <c r="F54" s="33"/>
      <c r="G54" s="42"/>
      <c r="H54" s="42"/>
      <c r="I54" s="42"/>
      <c r="J54" s="42"/>
    </row>
    <row r="55" spans="2:10" ht="27">
      <c r="B55" s="3"/>
      <c r="C55" s="32"/>
      <c r="D55" s="32"/>
      <c r="E55" s="33"/>
      <c r="F55" s="33"/>
      <c r="G55" s="42"/>
      <c r="H55" s="42"/>
      <c r="I55" s="42"/>
      <c r="J55" s="42"/>
    </row>
    <row r="56" spans="2:10" ht="27">
      <c r="B56" s="3"/>
      <c r="C56" s="32"/>
      <c r="D56" s="32"/>
      <c r="E56" s="33"/>
      <c r="F56" s="33"/>
      <c r="G56" s="42"/>
      <c r="H56" s="42"/>
      <c r="I56" s="42"/>
      <c r="J56" s="42"/>
    </row>
    <row r="57" spans="2:10" ht="27">
      <c r="B57" s="3"/>
      <c r="C57" s="32"/>
      <c r="D57" s="32"/>
      <c r="E57" s="33"/>
      <c r="F57" s="33"/>
      <c r="G57" s="42"/>
      <c r="H57" s="42"/>
      <c r="I57" s="42"/>
      <c r="J57" s="42"/>
    </row>
    <row r="58" spans="2:10" ht="27">
      <c r="B58" s="3"/>
      <c r="C58" s="32"/>
      <c r="D58" s="32"/>
      <c r="E58" s="33"/>
      <c r="F58" s="33"/>
      <c r="G58" s="42"/>
      <c r="H58" s="42"/>
      <c r="I58" s="42"/>
      <c r="J58" s="42"/>
    </row>
    <row r="59" spans="2:10" ht="27">
      <c r="B59" s="3"/>
      <c r="C59" s="32"/>
      <c r="D59" s="32"/>
      <c r="E59" s="33"/>
      <c r="F59" s="33"/>
      <c r="G59" s="42"/>
      <c r="H59" s="42"/>
      <c r="I59" s="42"/>
      <c r="J59" s="42"/>
    </row>
    <row r="60" spans="2:10" ht="27">
      <c r="B60" s="3"/>
      <c r="C60" s="32"/>
      <c r="D60" s="32"/>
      <c r="E60" s="33"/>
      <c r="F60" s="33"/>
      <c r="G60" s="42"/>
      <c r="H60" s="42"/>
      <c r="I60" s="42"/>
      <c r="J60" s="42"/>
    </row>
    <row r="61" spans="2:10" ht="27">
      <c r="B61" s="3"/>
      <c r="C61" s="32"/>
      <c r="D61" s="32"/>
      <c r="E61" s="33"/>
      <c r="F61" s="33"/>
      <c r="G61" s="42"/>
      <c r="H61" s="42"/>
      <c r="I61" s="42"/>
      <c r="J61" s="42"/>
    </row>
    <row r="62" spans="2:10" ht="27" hidden="1">
      <c r="B62" s="3"/>
      <c r="C62" s="32"/>
      <c r="D62" s="32"/>
      <c r="E62" s="33"/>
      <c r="F62" s="33"/>
      <c r="G62" s="42"/>
      <c r="H62" s="42"/>
      <c r="I62" s="42"/>
      <c r="J62" s="42"/>
    </row>
    <row r="63" spans="2:10" ht="27" hidden="1">
      <c r="B63" s="3"/>
      <c r="C63" s="32"/>
      <c r="D63" s="32"/>
      <c r="E63" s="33"/>
      <c r="F63" s="33"/>
      <c r="G63" s="42"/>
      <c r="H63" s="42"/>
      <c r="I63" s="42"/>
      <c r="J63" s="42"/>
    </row>
    <row r="64" spans="2:10" ht="27" hidden="1">
      <c r="B64" s="3"/>
      <c r="C64" s="32"/>
      <c r="D64" s="32"/>
      <c r="E64" s="33"/>
      <c r="F64" s="33"/>
      <c r="G64" s="42"/>
      <c r="H64" s="42"/>
      <c r="I64" s="42"/>
      <c r="J64" s="42"/>
    </row>
    <row r="65" spans="2:10" ht="27" hidden="1">
      <c r="B65" s="3"/>
      <c r="C65" s="32"/>
      <c r="D65" s="32"/>
      <c r="E65" s="33"/>
      <c r="F65" s="33"/>
      <c r="G65" s="42"/>
      <c r="H65" s="42"/>
      <c r="I65" s="42"/>
      <c r="J65" s="42"/>
    </row>
    <row r="66" spans="2:10" ht="27" hidden="1">
      <c r="B66" s="3"/>
      <c r="C66" s="32"/>
      <c r="D66" s="33"/>
      <c r="E66" s="33"/>
      <c r="F66" s="33"/>
      <c r="G66" s="33"/>
      <c r="H66" s="33"/>
      <c r="I66" s="33"/>
      <c r="J66" s="33"/>
    </row>
    <row r="67" spans="2:10" ht="27.75">
      <c r="B67" s="3"/>
      <c r="C67" s="36">
        <v>41</v>
      </c>
      <c r="D67" s="40" t="s">
        <v>48</v>
      </c>
      <c r="E67" s="26" t="s">
        <v>49</v>
      </c>
      <c r="F67" s="26">
        <f>SUM(F68:F72)</f>
        <v>2427.9899999999998</v>
      </c>
      <c r="G67" s="27">
        <f>SUM(F68:F72)</f>
        <v>2427.9899999999998</v>
      </c>
      <c r="H67" s="27">
        <f>SUM(H68:H72)</f>
        <v>1070</v>
      </c>
      <c r="I67" s="27">
        <f>SUM(I68:I72)</f>
        <v>1370</v>
      </c>
      <c r="J67" s="27">
        <f>SUM(J68:J72)</f>
        <v>1370</v>
      </c>
    </row>
    <row r="68" spans="2:10" ht="27">
      <c r="B68" s="3"/>
      <c r="C68" s="28"/>
      <c r="D68" s="28">
        <v>632001</v>
      </c>
      <c r="E68" s="29" t="s">
        <v>50</v>
      </c>
      <c r="F68" s="29">
        <v>361.09</v>
      </c>
      <c r="G68" s="30">
        <v>252</v>
      </c>
      <c r="H68" s="30">
        <v>260</v>
      </c>
      <c r="I68" s="30">
        <v>260</v>
      </c>
      <c r="J68" s="30">
        <v>260</v>
      </c>
    </row>
    <row r="69" spans="2:10" ht="27">
      <c r="B69" s="3"/>
      <c r="C69" s="28"/>
      <c r="D69" s="28">
        <v>634001</v>
      </c>
      <c r="E69" s="29" t="s">
        <v>51</v>
      </c>
      <c r="F69" s="29"/>
      <c r="G69" s="30">
        <v>100</v>
      </c>
      <c r="H69" s="30">
        <v>0</v>
      </c>
      <c r="I69" s="30">
        <v>300</v>
      </c>
      <c r="J69" s="30">
        <v>300</v>
      </c>
    </row>
    <row r="70" spans="2:10" ht="27">
      <c r="B70" s="3"/>
      <c r="C70" s="28"/>
      <c r="D70" s="28">
        <v>634002</v>
      </c>
      <c r="E70" s="29" t="s">
        <v>52</v>
      </c>
      <c r="F70" s="29">
        <v>1480.2</v>
      </c>
      <c r="G70" s="30">
        <v>167</v>
      </c>
      <c r="H70" s="30">
        <v>300</v>
      </c>
      <c r="I70" s="30">
        <v>300</v>
      </c>
      <c r="J70" s="30">
        <v>300</v>
      </c>
    </row>
    <row r="71" spans="2:10" ht="27">
      <c r="B71" s="3"/>
      <c r="C71" s="28"/>
      <c r="D71" s="28">
        <v>634003</v>
      </c>
      <c r="E71" s="29" t="s">
        <v>53</v>
      </c>
      <c r="F71" s="29">
        <v>316.7</v>
      </c>
      <c r="G71" s="30">
        <v>184</v>
      </c>
      <c r="H71" s="30">
        <v>150</v>
      </c>
      <c r="I71" s="30">
        <v>150</v>
      </c>
      <c r="J71" s="30">
        <v>150</v>
      </c>
    </row>
    <row r="72" spans="2:10" ht="27">
      <c r="B72" s="3"/>
      <c r="C72" s="28"/>
      <c r="D72" s="28">
        <v>637027</v>
      </c>
      <c r="E72" s="29" t="s">
        <v>54</v>
      </c>
      <c r="F72" s="29">
        <v>270</v>
      </c>
      <c r="G72" s="30">
        <v>360</v>
      </c>
      <c r="H72" s="30">
        <v>360</v>
      </c>
      <c r="I72" s="30">
        <v>360</v>
      </c>
      <c r="J72" s="30">
        <v>360</v>
      </c>
    </row>
    <row r="73" spans="2:10" ht="7.5" customHeight="1">
      <c r="B73" s="3"/>
      <c r="C73" s="31"/>
      <c r="D73" s="32"/>
      <c r="E73" s="33"/>
      <c r="F73" s="33"/>
      <c r="G73" s="38"/>
      <c r="H73" s="23"/>
      <c r="I73" s="23"/>
      <c r="J73" s="23"/>
    </row>
    <row r="74" spans="2:10" ht="27.75">
      <c r="B74" s="3"/>
      <c r="C74" s="36">
        <v>41</v>
      </c>
      <c r="D74" s="25" t="s">
        <v>55</v>
      </c>
      <c r="E74" s="26" t="s">
        <v>56</v>
      </c>
      <c r="F74" s="26"/>
      <c r="G74" s="27">
        <f>SUM(G75:G76)</f>
        <v>760</v>
      </c>
      <c r="H74" s="27">
        <f>SUM(H75:H76)</f>
        <v>600</v>
      </c>
      <c r="I74" s="27">
        <f>SUM(I75:I76)</f>
        <v>900</v>
      </c>
      <c r="J74" s="27">
        <f>SUM(J75:J76)</f>
        <v>900</v>
      </c>
    </row>
    <row r="75" spans="2:10" ht="27">
      <c r="B75" s="3"/>
      <c r="C75" s="28"/>
      <c r="D75" s="28">
        <v>633006</v>
      </c>
      <c r="E75" s="29" t="s">
        <v>11</v>
      </c>
      <c r="F75" s="29"/>
      <c r="G75" s="30">
        <v>760</v>
      </c>
      <c r="H75" s="30">
        <v>600</v>
      </c>
      <c r="I75" s="30">
        <v>600</v>
      </c>
      <c r="J75" s="30">
        <v>600</v>
      </c>
    </row>
    <row r="76" spans="2:10" ht="27">
      <c r="B76" s="3"/>
      <c r="C76" s="28"/>
      <c r="D76" s="28">
        <v>635006</v>
      </c>
      <c r="E76" s="29" t="s">
        <v>57</v>
      </c>
      <c r="F76" s="29"/>
      <c r="G76" s="30"/>
      <c r="H76" s="30">
        <v>0</v>
      </c>
      <c r="I76" s="30">
        <v>300</v>
      </c>
      <c r="J76" s="30">
        <v>300</v>
      </c>
    </row>
    <row r="77" spans="2:10" ht="7.5" customHeight="1">
      <c r="B77" s="3"/>
      <c r="C77" s="31"/>
      <c r="D77" s="33"/>
      <c r="E77" s="33"/>
      <c r="F77" s="33"/>
      <c r="G77" s="38"/>
      <c r="H77" s="23"/>
      <c r="I77" s="23"/>
      <c r="J77" s="23"/>
    </row>
    <row r="78" spans="2:10" ht="27.75">
      <c r="B78" s="3"/>
      <c r="C78" s="36">
        <v>41</v>
      </c>
      <c r="D78" s="25" t="s">
        <v>58</v>
      </c>
      <c r="E78" s="26" t="s">
        <v>59</v>
      </c>
      <c r="F78" s="26">
        <f>SUM(F79:F80)</f>
        <v>7994.86</v>
      </c>
      <c r="G78" s="27">
        <v>11206</v>
      </c>
      <c r="H78" s="27">
        <f>SUM(H79:H80)</f>
        <v>11000</v>
      </c>
      <c r="I78" s="27">
        <f>SUM(I79:I80)</f>
        <v>11000</v>
      </c>
      <c r="J78" s="27">
        <f>SUM(J79:J80)</f>
        <v>11000</v>
      </c>
    </row>
    <row r="79" spans="2:10" ht="27.75">
      <c r="B79" s="3"/>
      <c r="C79" s="28"/>
      <c r="D79" s="43">
        <v>633004</v>
      </c>
      <c r="E79" s="44" t="s">
        <v>60</v>
      </c>
      <c r="F79" s="44"/>
      <c r="G79" s="30">
        <v>0</v>
      </c>
      <c r="H79" s="30">
        <v>0</v>
      </c>
      <c r="I79" s="30">
        <v>0</v>
      </c>
      <c r="J79" s="30">
        <v>0</v>
      </c>
    </row>
    <row r="80" spans="2:10" ht="27">
      <c r="B80" s="3"/>
      <c r="C80" s="28"/>
      <c r="D80" s="28">
        <v>637004</v>
      </c>
      <c r="E80" s="29" t="s">
        <v>61</v>
      </c>
      <c r="F80" s="29">
        <v>7994.86</v>
      </c>
      <c r="G80" s="30">
        <v>11000</v>
      </c>
      <c r="H80" s="30">
        <v>11000</v>
      </c>
      <c r="I80" s="30">
        <v>11000</v>
      </c>
      <c r="J80" s="30">
        <v>11000</v>
      </c>
    </row>
    <row r="81" spans="2:10" ht="7.5" customHeight="1">
      <c r="B81" s="3"/>
      <c r="C81" s="31"/>
      <c r="D81" s="33"/>
      <c r="E81" s="33"/>
      <c r="F81" s="33"/>
      <c r="G81" s="38"/>
      <c r="H81" s="23"/>
      <c r="I81" s="23"/>
      <c r="J81" s="23"/>
    </row>
    <row r="82" spans="2:10" ht="27.75">
      <c r="B82" s="3"/>
      <c r="C82" s="36">
        <v>41</v>
      </c>
      <c r="D82" s="40" t="s">
        <v>62</v>
      </c>
      <c r="E82" s="26" t="s">
        <v>63</v>
      </c>
      <c r="F82" s="26"/>
      <c r="G82" s="27">
        <f>SUM(G83:G83)</f>
        <v>300</v>
      </c>
      <c r="H82" s="27">
        <f>SUM(H83:H83)</f>
        <v>300</v>
      </c>
      <c r="I82" s="27">
        <f>SUM(I83:I83)</f>
        <v>300</v>
      </c>
      <c r="J82" s="27">
        <f>SUM(J83:J83)</f>
        <v>300</v>
      </c>
    </row>
    <row r="83" spans="2:10" ht="27">
      <c r="B83" s="3"/>
      <c r="C83" s="28"/>
      <c r="D83" s="28">
        <v>633006</v>
      </c>
      <c r="E83" s="29" t="s">
        <v>64</v>
      </c>
      <c r="F83" s="29"/>
      <c r="G83" s="30">
        <v>300</v>
      </c>
      <c r="H83" s="30">
        <v>300</v>
      </c>
      <c r="I83" s="30">
        <v>300</v>
      </c>
      <c r="J83" s="30">
        <v>300</v>
      </c>
    </row>
    <row r="84" spans="2:10" ht="7.5" customHeight="1">
      <c r="B84" s="3"/>
      <c r="C84" s="31"/>
      <c r="D84" s="33"/>
      <c r="E84" s="33"/>
      <c r="F84" s="33"/>
      <c r="G84" s="38"/>
      <c r="H84" s="23"/>
      <c r="I84" s="23"/>
      <c r="J84" s="23"/>
    </row>
    <row r="85" spans="2:10" ht="27.75">
      <c r="B85" s="3"/>
      <c r="C85" s="36">
        <v>41</v>
      </c>
      <c r="D85" s="25" t="s">
        <v>65</v>
      </c>
      <c r="E85" s="26" t="s">
        <v>66</v>
      </c>
      <c r="F85" s="26">
        <f>SUM(F86:F93)</f>
        <v>26695.41</v>
      </c>
      <c r="G85" s="27">
        <f>G86+G87+G88+G89+G90+G91+G92+G93</f>
        <v>13640.54</v>
      </c>
      <c r="H85" s="27">
        <f>SUM(H86:H93)</f>
        <v>17800</v>
      </c>
      <c r="I85" s="27">
        <f>SUM(I86:I93)</f>
        <v>16500</v>
      </c>
      <c r="J85" s="27">
        <f>SUM(J86:J93)</f>
        <v>17500</v>
      </c>
    </row>
    <row r="86" spans="2:10" ht="27">
      <c r="B86" s="3"/>
      <c r="C86" s="28"/>
      <c r="D86" s="28">
        <v>632001</v>
      </c>
      <c r="E86" s="29" t="s">
        <v>147</v>
      </c>
      <c r="F86" s="29">
        <v>11438.17</v>
      </c>
      <c r="G86" s="30">
        <v>6419.9</v>
      </c>
      <c r="H86" s="30">
        <v>5000</v>
      </c>
      <c r="I86" s="30">
        <v>5000</v>
      </c>
      <c r="J86" s="30">
        <v>5000</v>
      </c>
    </row>
    <row r="87" spans="2:10" ht="27">
      <c r="B87" s="3"/>
      <c r="C87" s="28"/>
      <c r="D87" s="28">
        <v>633006</v>
      </c>
      <c r="E87" s="29" t="s">
        <v>67</v>
      </c>
      <c r="F87" s="29">
        <v>3915.15</v>
      </c>
      <c r="G87" s="30">
        <v>792.21</v>
      </c>
      <c r="H87" s="30">
        <v>800</v>
      </c>
      <c r="I87" s="30">
        <v>500</v>
      </c>
      <c r="J87" s="30">
        <v>500</v>
      </c>
    </row>
    <row r="88" spans="2:10" ht="27">
      <c r="B88" s="3"/>
      <c r="C88" s="28"/>
      <c r="D88" s="28">
        <v>634001</v>
      </c>
      <c r="E88" s="29" t="s">
        <v>68</v>
      </c>
      <c r="F88" s="29">
        <v>296.95</v>
      </c>
      <c r="G88" s="30">
        <v>0</v>
      </c>
      <c r="H88" s="30">
        <v>200</v>
      </c>
      <c r="I88" s="30">
        <v>200</v>
      </c>
      <c r="J88" s="30">
        <v>200</v>
      </c>
    </row>
    <row r="89" spans="2:10" ht="27">
      <c r="B89" s="3"/>
      <c r="C89" s="28"/>
      <c r="D89" s="28">
        <v>634001</v>
      </c>
      <c r="E89" s="29" t="s">
        <v>69</v>
      </c>
      <c r="F89" s="29"/>
      <c r="G89" s="30"/>
      <c r="H89" s="30">
        <v>0</v>
      </c>
      <c r="I89" s="30"/>
      <c r="J89" s="30"/>
    </row>
    <row r="90" spans="2:10" ht="27">
      <c r="B90" s="3"/>
      <c r="C90" s="28"/>
      <c r="D90" s="28">
        <v>637004</v>
      </c>
      <c r="E90" s="29" t="s">
        <v>148</v>
      </c>
      <c r="F90" s="29">
        <v>345.74</v>
      </c>
      <c r="G90" s="30">
        <v>800</v>
      </c>
      <c r="H90" s="30">
        <v>800</v>
      </c>
      <c r="I90" s="30">
        <v>800</v>
      </c>
      <c r="J90" s="30">
        <v>800</v>
      </c>
    </row>
    <row r="91" spans="2:10" ht="27.6" customHeight="1">
      <c r="B91" s="3"/>
      <c r="C91" s="28"/>
      <c r="D91" s="1" t="s">
        <v>70</v>
      </c>
      <c r="E91" s="29" t="s">
        <v>71</v>
      </c>
      <c r="F91" s="29">
        <v>4922.74</v>
      </c>
      <c r="G91" s="30">
        <v>2824.72</v>
      </c>
      <c r="H91" s="30">
        <v>6000</v>
      </c>
      <c r="I91" s="30">
        <v>6000</v>
      </c>
      <c r="J91" s="30">
        <v>6500</v>
      </c>
    </row>
    <row r="92" spans="2:10" ht="30" customHeight="1">
      <c r="B92" s="3"/>
      <c r="C92" s="28"/>
      <c r="D92" s="28">
        <v>637006</v>
      </c>
      <c r="E92" s="29" t="s">
        <v>72</v>
      </c>
      <c r="F92" s="29"/>
      <c r="G92" s="30">
        <v>1872.71</v>
      </c>
      <c r="H92" s="30">
        <v>4000</v>
      </c>
      <c r="I92" s="30">
        <v>3500</v>
      </c>
      <c r="J92" s="30">
        <v>4000</v>
      </c>
    </row>
    <row r="93" spans="2:10" ht="27">
      <c r="B93" s="3"/>
      <c r="C93" s="28"/>
      <c r="D93" s="28">
        <v>637004</v>
      </c>
      <c r="E93" s="29" t="s">
        <v>73</v>
      </c>
      <c r="F93" s="29">
        <v>5776.66</v>
      </c>
      <c r="G93" s="30">
        <v>931</v>
      </c>
      <c r="H93" s="30">
        <v>1000</v>
      </c>
      <c r="I93" s="30">
        <v>500</v>
      </c>
      <c r="J93" s="30">
        <v>500</v>
      </c>
    </row>
    <row r="94" spans="2:10" ht="9.6" customHeight="1">
      <c r="B94" s="3"/>
      <c r="C94" s="31"/>
      <c r="D94" s="33"/>
      <c r="E94" s="33"/>
      <c r="F94" s="33"/>
      <c r="G94" s="38"/>
      <c r="H94" s="23"/>
      <c r="I94" s="23"/>
      <c r="J94" s="23"/>
    </row>
    <row r="95" spans="2:10" ht="27.75">
      <c r="B95" s="3"/>
      <c r="C95" s="36">
        <v>41</v>
      </c>
      <c r="D95" s="25" t="s">
        <v>74</v>
      </c>
      <c r="E95" s="26" t="s">
        <v>75</v>
      </c>
      <c r="F95" s="26"/>
      <c r="G95" s="27">
        <f>SUM(G96:G96)</f>
        <v>0</v>
      </c>
      <c r="H95" s="27">
        <f>SUM(H96:H96)</f>
        <v>0</v>
      </c>
      <c r="I95" s="27">
        <f>SUM(I96:I96)</f>
        <v>0</v>
      </c>
      <c r="J95" s="27">
        <f>SUM(J96:J96)</f>
        <v>0</v>
      </c>
    </row>
    <row r="96" spans="2:10" ht="27">
      <c r="B96" s="3"/>
      <c r="C96" s="28"/>
      <c r="D96" s="28">
        <v>635004</v>
      </c>
      <c r="E96" s="29" t="s">
        <v>76</v>
      </c>
      <c r="F96" s="29"/>
      <c r="G96" s="30">
        <v>0</v>
      </c>
      <c r="H96" s="30">
        <v>0</v>
      </c>
      <c r="I96" s="30">
        <v>0</v>
      </c>
      <c r="J96" s="30">
        <v>0</v>
      </c>
    </row>
    <row r="97" spans="2:10" ht="7.5" customHeight="1">
      <c r="B97" s="3"/>
      <c r="C97" s="31"/>
      <c r="D97" s="33"/>
      <c r="E97" s="33"/>
      <c r="F97" s="33"/>
      <c r="G97" s="38"/>
      <c r="H97" s="23"/>
      <c r="I97" s="23"/>
      <c r="J97" s="23"/>
    </row>
    <row r="98" spans="2:10" ht="27.75">
      <c r="B98" s="3"/>
      <c r="C98" s="36">
        <v>41</v>
      </c>
      <c r="D98" s="25" t="s">
        <v>77</v>
      </c>
      <c r="E98" s="26" t="s">
        <v>78</v>
      </c>
      <c r="F98" s="26">
        <f>SUM(F99:F102)</f>
        <v>9773.2200000000012</v>
      </c>
      <c r="G98" s="27">
        <f>SUM(G99:G102)</f>
        <v>6833.41</v>
      </c>
      <c r="H98" s="27">
        <f>SUM(H99:H102)</f>
        <v>4050</v>
      </c>
      <c r="I98" s="27">
        <f>SUM(I99:I102)</f>
        <v>4250</v>
      </c>
      <c r="J98" s="27">
        <f>SUM(J99:J102)</f>
        <v>4250</v>
      </c>
    </row>
    <row r="99" spans="2:10" ht="27">
      <c r="B99" s="3"/>
      <c r="C99" s="28"/>
      <c r="D99" s="28">
        <v>632001</v>
      </c>
      <c r="E99" s="29" t="s">
        <v>50</v>
      </c>
      <c r="F99" s="29">
        <v>6116.87</v>
      </c>
      <c r="G99" s="30">
        <v>6833.41</v>
      </c>
      <c r="H99" s="30">
        <v>3800</v>
      </c>
      <c r="I99" s="30">
        <v>3800</v>
      </c>
      <c r="J99" s="30">
        <v>3800</v>
      </c>
    </row>
    <row r="100" spans="2:10" ht="27">
      <c r="B100" s="3"/>
      <c r="C100" s="28"/>
      <c r="D100" s="28">
        <v>633006</v>
      </c>
      <c r="E100" s="29" t="s">
        <v>79</v>
      </c>
      <c r="F100" s="29">
        <v>105.35</v>
      </c>
      <c r="G100" s="30">
        <v>0</v>
      </c>
      <c r="H100" s="30">
        <v>100</v>
      </c>
      <c r="I100" s="30">
        <v>100</v>
      </c>
      <c r="J100" s="30">
        <v>100</v>
      </c>
    </row>
    <row r="101" spans="2:10" ht="27">
      <c r="B101" s="3"/>
      <c r="C101" s="28"/>
      <c r="D101" s="28">
        <v>637004</v>
      </c>
      <c r="E101" s="29" t="s">
        <v>73</v>
      </c>
      <c r="F101" s="29">
        <v>3551</v>
      </c>
      <c r="G101" s="30">
        <v>0</v>
      </c>
      <c r="H101" s="30">
        <v>150</v>
      </c>
      <c r="I101" s="30">
        <v>150</v>
      </c>
      <c r="J101" s="30">
        <v>150</v>
      </c>
    </row>
    <row r="102" spans="2:10" ht="27">
      <c r="B102" s="3"/>
      <c r="C102" s="28"/>
      <c r="D102" s="28">
        <v>637027</v>
      </c>
      <c r="E102" s="29" t="s">
        <v>80</v>
      </c>
      <c r="F102" s="29"/>
      <c r="G102" s="30">
        <v>0</v>
      </c>
      <c r="H102" s="30">
        <v>0</v>
      </c>
      <c r="I102" s="30">
        <v>200</v>
      </c>
      <c r="J102" s="30">
        <v>200</v>
      </c>
    </row>
    <row r="103" spans="2:10" ht="7.5" customHeight="1">
      <c r="B103" s="3"/>
      <c r="C103" s="31"/>
      <c r="D103" s="33"/>
      <c r="E103" s="33"/>
      <c r="F103" s="33"/>
      <c r="G103" s="38"/>
      <c r="H103" s="23"/>
      <c r="I103" s="23"/>
      <c r="J103" s="23"/>
    </row>
    <row r="104" spans="2:10" ht="27.75">
      <c r="B104" s="3"/>
      <c r="C104" s="36">
        <v>41</v>
      </c>
      <c r="D104" s="25" t="s">
        <v>81</v>
      </c>
      <c r="E104" s="26" t="s">
        <v>82</v>
      </c>
      <c r="F104" s="26"/>
      <c r="G104" s="27">
        <f>SUM(G105:G108)</f>
        <v>5940.08</v>
      </c>
      <c r="H104" s="27">
        <f>SUM(H105:H108)</f>
        <v>2100</v>
      </c>
      <c r="I104" s="27">
        <f>SUM(I105:I108)</f>
        <v>2000</v>
      </c>
      <c r="J104" s="27">
        <f>SUM(J105:J108)</f>
        <v>2000</v>
      </c>
    </row>
    <row r="105" spans="2:10" ht="27">
      <c r="B105" s="3"/>
      <c r="C105" s="28"/>
      <c r="D105" s="28">
        <v>633006</v>
      </c>
      <c r="E105" s="29" t="s">
        <v>83</v>
      </c>
      <c r="F105" s="29">
        <v>505</v>
      </c>
      <c r="G105" s="30">
        <v>4.08</v>
      </c>
      <c r="H105" s="30">
        <v>300</v>
      </c>
      <c r="I105" s="30">
        <v>0</v>
      </c>
      <c r="J105" s="30">
        <v>0</v>
      </c>
    </row>
    <row r="106" spans="2:10" ht="27">
      <c r="B106" s="3"/>
      <c r="C106" s="28"/>
      <c r="D106" s="28">
        <v>635006</v>
      </c>
      <c r="E106" s="29" t="s">
        <v>57</v>
      </c>
      <c r="F106" s="29"/>
      <c r="G106" s="30">
        <v>3860</v>
      </c>
      <c r="H106" s="30">
        <v>500</v>
      </c>
      <c r="I106" s="30">
        <v>1000</v>
      </c>
      <c r="J106" s="30">
        <v>1000</v>
      </c>
    </row>
    <row r="107" spans="2:10" ht="27.75">
      <c r="B107" s="3"/>
      <c r="C107" s="28"/>
      <c r="D107" s="28">
        <v>637004</v>
      </c>
      <c r="E107" s="29" t="s">
        <v>50</v>
      </c>
      <c r="F107" s="29">
        <v>8381.69</v>
      </c>
      <c r="G107" s="30">
        <v>2076</v>
      </c>
      <c r="H107" s="30">
        <v>800</v>
      </c>
      <c r="I107" s="20">
        <v>500</v>
      </c>
      <c r="J107" s="20">
        <v>500</v>
      </c>
    </row>
    <row r="108" spans="2:10" ht="27">
      <c r="B108" s="3"/>
      <c r="C108" s="28"/>
      <c r="D108" s="28">
        <v>637002</v>
      </c>
      <c r="E108" s="29" t="s">
        <v>84</v>
      </c>
      <c r="F108" s="29"/>
      <c r="G108" s="30"/>
      <c r="H108" s="30">
        <v>500</v>
      </c>
      <c r="I108" s="30">
        <v>500</v>
      </c>
      <c r="J108" s="30">
        <v>500</v>
      </c>
    </row>
    <row r="109" spans="2:10" ht="7.5" customHeight="1">
      <c r="B109" s="3"/>
      <c r="C109" s="31"/>
      <c r="D109" s="33"/>
      <c r="E109" s="33"/>
      <c r="F109" s="33"/>
      <c r="G109" s="38"/>
      <c r="H109" s="23"/>
      <c r="I109" s="23"/>
      <c r="J109" s="23"/>
    </row>
    <row r="110" spans="2:10" ht="27.75">
      <c r="B110" s="3"/>
      <c r="C110" s="36">
        <v>41</v>
      </c>
      <c r="D110" s="25" t="s">
        <v>85</v>
      </c>
      <c r="E110" s="26" t="s">
        <v>86</v>
      </c>
      <c r="F110" s="26"/>
      <c r="G110" s="27">
        <f>SUM(G111:G112)</f>
        <v>1480</v>
      </c>
      <c r="H110" s="27">
        <f>SUM(H111:H112)</f>
        <v>0</v>
      </c>
      <c r="I110" s="27">
        <f>SUM(I111:I112)</f>
        <v>0</v>
      </c>
      <c r="J110" s="27">
        <f>SUM(J111:J112)</f>
        <v>0</v>
      </c>
    </row>
    <row r="111" spans="2:10" ht="27">
      <c r="B111" s="3"/>
      <c r="C111" s="28"/>
      <c r="D111" s="28">
        <v>635003</v>
      </c>
      <c r="E111" s="29" t="s">
        <v>87</v>
      </c>
      <c r="F111" s="29"/>
      <c r="G111" s="30">
        <v>1480</v>
      </c>
      <c r="H111" s="30">
        <v>0</v>
      </c>
      <c r="I111" s="30">
        <v>0</v>
      </c>
      <c r="J111" s="30">
        <v>0</v>
      </c>
    </row>
    <row r="112" spans="2:10" ht="27">
      <c r="B112" s="3"/>
      <c r="C112" s="28"/>
      <c r="D112" s="28">
        <v>637027</v>
      </c>
      <c r="E112" s="29" t="s">
        <v>88</v>
      </c>
      <c r="F112" s="29"/>
      <c r="G112" s="30">
        <v>0</v>
      </c>
      <c r="H112" s="30">
        <v>0</v>
      </c>
      <c r="I112" s="30">
        <v>0</v>
      </c>
      <c r="J112" s="30">
        <v>0</v>
      </c>
    </row>
    <row r="113" spans="2:10" ht="7.5" customHeight="1">
      <c r="B113" s="3"/>
      <c r="C113" s="31"/>
      <c r="D113" s="32"/>
      <c r="E113" s="33"/>
      <c r="F113" s="33"/>
      <c r="G113" s="38"/>
      <c r="H113" s="23"/>
      <c r="I113" s="23"/>
      <c r="J113" s="23"/>
    </row>
    <row r="114" spans="2:10" ht="27.75">
      <c r="B114" s="3"/>
      <c r="C114" s="36">
        <v>41</v>
      </c>
      <c r="D114" s="25" t="s">
        <v>89</v>
      </c>
      <c r="E114" s="26" t="s">
        <v>90</v>
      </c>
      <c r="F114" s="26"/>
      <c r="G114" s="27">
        <f>SUM(G115:G117)</f>
        <v>542.6</v>
      </c>
      <c r="H114" s="27">
        <f>SUM(H115:H117)</f>
        <v>410</v>
      </c>
      <c r="I114" s="27">
        <f>SUM(I115:I117)</f>
        <v>605</v>
      </c>
      <c r="J114" s="27">
        <f>SUM(J115:J117)</f>
        <v>605</v>
      </c>
    </row>
    <row r="115" spans="2:10" ht="27">
      <c r="B115" s="3"/>
      <c r="C115" s="28"/>
      <c r="D115" s="28">
        <v>633006</v>
      </c>
      <c r="E115" s="29" t="s">
        <v>91</v>
      </c>
      <c r="F115" s="29"/>
      <c r="G115" s="30">
        <v>82.6</v>
      </c>
      <c r="H115" s="30">
        <v>0</v>
      </c>
      <c r="I115" s="30">
        <v>200</v>
      </c>
      <c r="J115" s="30">
        <v>200</v>
      </c>
    </row>
    <row r="116" spans="2:10" ht="27">
      <c r="B116" s="3"/>
      <c r="C116" s="28"/>
      <c r="D116" s="28">
        <v>635006</v>
      </c>
      <c r="E116" s="29" t="s">
        <v>92</v>
      </c>
      <c r="F116" s="29"/>
      <c r="G116" s="30">
        <v>0</v>
      </c>
      <c r="H116" s="30">
        <v>0</v>
      </c>
      <c r="I116" s="30"/>
      <c r="J116" s="30"/>
    </row>
    <row r="117" spans="2:10" ht="27">
      <c r="B117" s="3"/>
      <c r="C117" s="7"/>
      <c r="D117" s="7">
        <v>637027</v>
      </c>
      <c r="E117" s="45" t="s">
        <v>88</v>
      </c>
      <c r="F117" s="45">
        <v>482.2</v>
      </c>
      <c r="G117" s="46">
        <v>460</v>
      </c>
      <c r="H117" s="46">
        <v>410</v>
      </c>
      <c r="I117" s="46">
        <v>405</v>
      </c>
      <c r="J117" s="46">
        <v>405</v>
      </c>
    </row>
    <row r="118" spans="2:10" ht="7.5" customHeight="1">
      <c r="B118" s="3"/>
      <c r="C118" s="47"/>
      <c r="D118" s="48"/>
      <c r="E118" s="49"/>
      <c r="F118" s="49"/>
      <c r="G118" s="50"/>
      <c r="H118" s="50"/>
      <c r="I118" s="51"/>
      <c r="J118" s="51"/>
    </row>
    <row r="119" spans="2:10" ht="27.75">
      <c r="B119" s="3"/>
      <c r="C119" s="52"/>
      <c r="D119" s="53"/>
      <c r="E119" s="54" t="s">
        <v>93</v>
      </c>
      <c r="F119" s="55"/>
      <c r="G119" s="56">
        <f>G120+G121+G122</f>
        <v>33600</v>
      </c>
      <c r="H119" s="57"/>
      <c r="I119" s="56"/>
      <c r="J119" s="56"/>
    </row>
    <row r="120" spans="2:10" ht="27">
      <c r="B120" s="3"/>
      <c r="C120" s="28">
        <v>41</v>
      </c>
      <c r="D120" s="28">
        <v>717002</v>
      </c>
      <c r="E120" s="29" t="s">
        <v>94</v>
      </c>
      <c r="F120" s="29"/>
      <c r="G120" s="58">
        <v>9450</v>
      </c>
      <c r="H120" s="58"/>
      <c r="I120" s="58"/>
      <c r="J120" s="58"/>
    </row>
    <row r="121" spans="2:10" ht="27">
      <c r="B121" s="3"/>
      <c r="C121" s="28"/>
      <c r="D121" s="28"/>
      <c r="E121" s="29" t="s">
        <v>95</v>
      </c>
      <c r="F121" s="29"/>
      <c r="G121" s="58">
        <v>24150</v>
      </c>
      <c r="H121" s="58"/>
      <c r="I121" s="58"/>
      <c r="J121" s="58"/>
    </row>
    <row r="122" spans="2:10" ht="27" hidden="1">
      <c r="B122" s="3"/>
      <c r="C122" s="28"/>
      <c r="D122" s="59"/>
      <c r="E122" s="29"/>
      <c r="F122" s="29"/>
      <c r="G122" s="58"/>
      <c r="H122" s="58"/>
      <c r="I122" s="58"/>
      <c r="J122" s="58"/>
    </row>
    <row r="123" spans="2:10" ht="27.75" hidden="1">
      <c r="B123" s="3"/>
      <c r="C123" s="60"/>
      <c r="D123" s="61" t="s">
        <v>15</v>
      </c>
      <c r="E123" s="59"/>
      <c r="F123" s="59"/>
      <c r="G123" s="62"/>
      <c r="H123" s="59"/>
      <c r="I123" s="62"/>
      <c r="J123" s="62"/>
    </row>
    <row r="124" spans="2:10" ht="27.75">
      <c r="B124" s="3"/>
      <c r="C124" s="63">
        <v>41</v>
      </c>
      <c r="D124" s="49"/>
      <c r="E124" s="18" t="s">
        <v>96</v>
      </c>
      <c r="F124" s="64">
        <v>1068</v>
      </c>
      <c r="G124" s="19">
        <v>534</v>
      </c>
      <c r="H124" s="65"/>
      <c r="I124" s="66"/>
      <c r="J124" s="66"/>
    </row>
    <row r="125" spans="2:10" ht="27">
      <c r="B125" s="3"/>
      <c r="C125" s="47"/>
      <c r="D125" s="67"/>
      <c r="E125" s="49" t="s">
        <v>97</v>
      </c>
      <c r="F125" s="49">
        <v>1068</v>
      </c>
      <c r="G125" s="49">
        <v>534</v>
      </c>
      <c r="H125" s="49"/>
      <c r="I125" s="68"/>
      <c r="J125" s="68"/>
    </row>
    <row r="126" spans="2:10" ht="27.75">
      <c r="B126" s="3"/>
      <c r="C126" s="69"/>
      <c r="D126" s="33"/>
      <c r="E126" s="70" t="s">
        <v>98</v>
      </c>
      <c r="F126" s="71">
        <f>F9+F119+F124</f>
        <v>120824.3</v>
      </c>
      <c r="G126" s="72">
        <f>G9+G119+G124</f>
        <v>124204.35000000002</v>
      </c>
      <c r="H126" s="73">
        <f>H9+H119+H124</f>
        <v>86331</v>
      </c>
      <c r="I126" s="72">
        <f>I9+I119+I124</f>
        <v>88473</v>
      </c>
      <c r="J126" s="72">
        <f>J9+J119+J124</f>
        <v>91398</v>
      </c>
    </row>
    <row r="127" spans="2:10" ht="27.75">
      <c r="B127" s="3"/>
      <c r="C127" s="32"/>
      <c r="D127" s="33"/>
      <c r="E127" s="33"/>
      <c r="F127" s="33"/>
      <c r="G127" s="74"/>
      <c r="H127" s="74"/>
      <c r="I127" s="74"/>
      <c r="J127" s="3"/>
    </row>
    <row r="128" spans="2:10" ht="27.75">
      <c r="B128" s="3"/>
      <c r="C128" s="32"/>
      <c r="D128" s="1"/>
      <c r="E128" s="33"/>
      <c r="F128" s="33"/>
      <c r="G128" s="74"/>
      <c r="H128" s="74"/>
      <c r="I128" s="74"/>
      <c r="J128" s="3"/>
    </row>
    <row r="129" spans="2:10" ht="27">
      <c r="B129" s="1"/>
      <c r="C129" s="1"/>
      <c r="D129" s="1"/>
      <c r="E129" s="1"/>
      <c r="F129" s="2"/>
      <c r="G129" s="1"/>
      <c r="H129" s="2"/>
      <c r="I129" s="1"/>
      <c r="J129" s="1"/>
    </row>
    <row r="130" spans="2:10" ht="27">
      <c r="B130" s="1"/>
      <c r="C130" s="1"/>
      <c r="D130" s="75"/>
      <c r="E130" s="1"/>
      <c r="F130" s="2"/>
      <c r="G130" s="1"/>
      <c r="H130" s="2"/>
      <c r="I130" s="1"/>
      <c r="J130" s="1"/>
    </row>
    <row r="131" spans="2:10" ht="16.5">
      <c r="B131" s="75"/>
      <c r="C131" s="75"/>
      <c r="D131" s="75"/>
      <c r="E131" s="75"/>
      <c r="F131" s="76"/>
      <c r="G131" s="75"/>
      <c r="H131" s="76"/>
      <c r="I131" s="75"/>
      <c r="J131" s="75"/>
    </row>
    <row r="132" spans="2:10" ht="16.5">
      <c r="B132" s="75"/>
      <c r="C132" s="75"/>
      <c r="D132" s="75"/>
      <c r="E132" s="75"/>
      <c r="F132" s="76"/>
      <c r="G132" s="75"/>
      <c r="H132" s="76"/>
      <c r="I132" s="75"/>
      <c r="J132" s="75"/>
    </row>
    <row r="133" spans="2:10" ht="16.5">
      <c r="B133" s="75"/>
      <c r="C133" s="75"/>
      <c r="E133" s="75"/>
      <c r="F133" s="76"/>
      <c r="G133" s="75"/>
      <c r="H133" s="76"/>
      <c r="I133" s="75"/>
      <c r="J133" s="75"/>
    </row>
    <row r="134" spans="2:10">
      <c r="F134" s="77"/>
      <c r="H134" s="77"/>
    </row>
    <row r="135" spans="2:10">
      <c r="H135" s="77"/>
    </row>
    <row r="136" spans="2:10">
      <c r="H136" s="77"/>
    </row>
    <row r="137" spans="2:10">
      <c r="H137" s="77"/>
    </row>
    <row r="138" spans="2:10">
      <c r="H138" s="77"/>
    </row>
    <row r="139" spans="2:10">
      <c r="H139" s="77"/>
    </row>
    <row r="140" spans="2:10">
      <c r="H140" s="77"/>
    </row>
    <row r="141" spans="2:10">
      <c r="H141" s="77"/>
    </row>
    <row r="142" spans="2:10">
      <c r="H142" s="77"/>
    </row>
    <row r="143" spans="2:10">
      <c r="H143" s="77"/>
    </row>
    <row r="144" spans="2:10">
      <c r="H144" s="77"/>
    </row>
    <row r="145" spans="8:8">
      <c r="H145" s="77"/>
    </row>
    <row r="146" spans="8:8">
      <c r="H146" s="77"/>
    </row>
    <row r="147" spans="8:8">
      <c r="H147" s="77"/>
    </row>
    <row r="148" spans="8:8">
      <c r="H148" s="77"/>
    </row>
    <row r="149" spans="8:8">
      <c r="H149" s="77"/>
    </row>
    <row r="150" spans="8:8">
      <c r="H150" s="77"/>
    </row>
  </sheetData>
  <pageMargins left="0" right="0" top="0.39370078740157477" bottom="0.39370078740157477" header="0" footer="0"/>
  <pageSetup paperSize="0" scale="65" fitToWidth="0" fitToHeight="0" pageOrder="overThenDown" orientation="portrait" useFirstPageNumber="1" horizontalDpi="0" verticalDpi="0" copies="0"/>
  <headerFooter>
    <oddHeader>&amp;C&amp;A</oddHeader>
    <oddFooter>&amp;CStrana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"/>
  <sheetViews>
    <sheetView topLeftCell="A82" workbookViewId="0"/>
  </sheetViews>
  <sheetFormatPr defaultRowHeight="14.25"/>
  <cols>
    <col min="1" max="1" width="3.75" customWidth="1"/>
    <col min="2" max="2" width="1.25" customWidth="1"/>
    <col min="3" max="3" width="9.125" customWidth="1"/>
    <col min="4" max="4" width="14.75" customWidth="1"/>
    <col min="5" max="6" width="25.75" customWidth="1"/>
    <col min="7" max="7" width="21.5" customWidth="1"/>
    <col min="8" max="9" width="20.75" customWidth="1"/>
    <col min="10" max="10" width="20.25" customWidth="1"/>
    <col min="11" max="1024" width="9" customWidth="1"/>
  </cols>
  <sheetData>
    <row r="1" spans="1:10" ht="7.5" customHeight="1"/>
    <row r="2" spans="1:10" hidden="1"/>
    <row r="3" spans="1:10" hidden="1"/>
    <row r="4" spans="1:10" ht="28.5">
      <c r="A4" s="1"/>
      <c r="B4" s="3"/>
      <c r="C4" s="74"/>
      <c r="D4" s="39" t="s">
        <v>0</v>
      </c>
      <c r="E4" s="39"/>
      <c r="F4" s="39"/>
      <c r="G4" s="74"/>
      <c r="H4" s="3"/>
      <c r="I4" s="3"/>
      <c r="J4" s="3"/>
    </row>
    <row r="5" spans="1:10" ht="27">
      <c r="A5" s="1"/>
      <c r="B5" s="3"/>
      <c r="C5" s="5" t="s">
        <v>1</v>
      </c>
      <c r="D5" s="6" t="s">
        <v>2</v>
      </c>
      <c r="E5" s="78" t="s">
        <v>3</v>
      </c>
      <c r="F5" s="78" t="s">
        <v>4</v>
      </c>
      <c r="G5" s="79" t="s">
        <v>5</v>
      </c>
      <c r="H5" s="79" t="s">
        <v>6</v>
      </c>
      <c r="I5" s="79" t="s">
        <v>6</v>
      </c>
      <c r="J5" s="79" t="s">
        <v>6</v>
      </c>
    </row>
    <row r="6" spans="1:10" ht="27">
      <c r="A6" s="1"/>
      <c r="B6" s="3"/>
      <c r="C6" s="80" t="s">
        <v>7</v>
      </c>
      <c r="D6" s="81"/>
      <c r="E6" s="82"/>
      <c r="F6" s="82">
        <v>2023</v>
      </c>
      <c r="G6" s="83">
        <v>2024</v>
      </c>
      <c r="H6" s="83">
        <v>2025</v>
      </c>
      <c r="I6" s="83">
        <v>2026</v>
      </c>
      <c r="J6" s="83">
        <v>2026</v>
      </c>
    </row>
    <row r="7" spans="1:10" ht="7.5" customHeight="1">
      <c r="A7" s="1"/>
      <c r="B7" s="3"/>
      <c r="C7" s="84"/>
      <c r="D7" s="85"/>
      <c r="E7" s="86"/>
      <c r="F7" s="86"/>
      <c r="G7" s="87"/>
      <c r="H7" s="87"/>
      <c r="I7" s="87"/>
      <c r="J7" s="87"/>
    </row>
    <row r="8" spans="1:10" ht="27.75">
      <c r="A8" s="1"/>
      <c r="B8" s="3"/>
      <c r="C8" s="17"/>
      <c r="D8" s="63"/>
      <c r="E8" s="88" t="s">
        <v>99</v>
      </c>
      <c r="F8" s="88">
        <f>+F10+F16+F19+F22+F35+F41</f>
        <v>143060.82</v>
      </c>
      <c r="G8" s="89">
        <f>+G10+G16+G19+G22+G35+G541</f>
        <v>100327.56</v>
      </c>
      <c r="H8" s="89">
        <f>+H10+H16+H19+H22+H35+H41</f>
        <v>86331</v>
      </c>
      <c r="I8" s="89">
        <f>I10+I16+I19+I22+I35+I41</f>
        <v>88473</v>
      </c>
      <c r="J8" s="89">
        <f>+J10+J16+J19+J22+J35+J41</f>
        <v>91398</v>
      </c>
    </row>
    <row r="9" spans="1:10" ht="7.5" customHeight="1">
      <c r="A9" s="1"/>
      <c r="B9" s="3"/>
      <c r="C9" s="84"/>
      <c r="D9" s="90"/>
      <c r="E9" s="90"/>
      <c r="F9" s="90"/>
      <c r="G9" s="45"/>
      <c r="H9" s="45"/>
      <c r="I9" s="45"/>
      <c r="J9" s="45"/>
    </row>
    <row r="10" spans="1:10" ht="27.75">
      <c r="A10" s="1"/>
      <c r="B10" s="3"/>
      <c r="C10" s="28">
        <v>111</v>
      </c>
      <c r="D10" s="43"/>
      <c r="E10" s="91" t="s">
        <v>100</v>
      </c>
      <c r="F10" s="91">
        <v>53497.55</v>
      </c>
      <c r="G10" s="27">
        <v>18065.12</v>
      </c>
      <c r="H10" s="27">
        <f>+H11+H12</f>
        <v>90</v>
      </c>
      <c r="I10" s="27">
        <f>+I11</f>
        <v>100</v>
      </c>
      <c r="J10" s="27">
        <f>+J11</f>
        <v>100</v>
      </c>
    </row>
    <row r="11" spans="1:10" ht="27">
      <c r="A11" s="1"/>
      <c r="B11" s="3"/>
      <c r="C11" s="28"/>
      <c r="D11" s="28">
        <v>312001</v>
      </c>
      <c r="E11" s="92" t="s">
        <v>101</v>
      </c>
      <c r="F11" s="92">
        <v>59.15</v>
      </c>
      <c r="G11" s="30">
        <v>153.91999999999999</v>
      </c>
      <c r="H11" s="30">
        <v>90</v>
      </c>
      <c r="I11" s="30">
        <v>100</v>
      </c>
      <c r="J11" s="30">
        <v>100</v>
      </c>
    </row>
    <row r="12" spans="1:10" ht="27.75">
      <c r="A12" s="1"/>
      <c r="B12" s="3"/>
      <c r="C12" s="93"/>
      <c r="D12" s="94"/>
      <c r="E12" s="95" t="s">
        <v>102</v>
      </c>
      <c r="F12" s="95"/>
      <c r="G12" s="96"/>
      <c r="H12" s="97">
        <f>H13+H14</f>
        <v>0</v>
      </c>
      <c r="I12" s="96"/>
      <c r="J12" s="96"/>
    </row>
    <row r="13" spans="1:10" ht="27.75">
      <c r="A13" s="1"/>
      <c r="B13" s="3"/>
      <c r="C13" s="93"/>
      <c r="D13" s="94"/>
      <c r="E13" s="98" t="s">
        <v>103</v>
      </c>
      <c r="F13" s="98">
        <v>49176.04</v>
      </c>
      <c r="G13" s="99"/>
      <c r="H13" s="100"/>
      <c r="I13" s="99"/>
      <c r="J13" s="99"/>
    </row>
    <row r="14" spans="1:10" ht="27.75">
      <c r="A14" s="1"/>
      <c r="B14" s="3"/>
      <c r="C14" s="93"/>
      <c r="D14" s="94"/>
      <c r="E14" s="98"/>
      <c r="F14" s="98"/>
      <c r="G14" s="99">
        <v>1908.37</v>
      </c>
      <c r="H14" s="100"/>
      <c r="I14" s="99"/>
      <c r="J14" s="99"/>
    </row>
    <row r="15" spans="1:10" ht="27.75">
      <c r="A15" s="1"/>
      <c r="B15" s="3"/>
      <c r="C15" s="93"/>
      <c r="D15" s="94"/>
      <c r="E15" s="98" t="s">
        <v>12</v>
      </c>
      <c r="F15" s="98">
        <v>4262.3599999999997</v>
      </c>
      <c r="G15" s="99">
        <v>7174.14</v>
      </c>
      <c r="H15" s="99"/>
      <c r="I15" s="99"/>
      <c r="J15" s="99"/>
    </row>
    <row r="16" spans="1:10" ht="27.75">
      <c r="A16" s="1"/>
      <c r="B16" s="3"/>
      <c r="C16" s="28" t="s">
        <v>104</v>
      </c>
      <c r="D16" s="28"/>
      <c r="E16" s="91" t="s">
        <v>105</v>
      </c>
      <c r="F16" s="91"/>
      <c r="G16" s="101"/>
      <c r="H16" s="101"/>
      <c r="I16" s="101"/>
      <c r="J16" s="101"/>
    </row>
    <row r="17" spans="1:10" ht="27">
      <c r="A17" s="1"/>
      <c r="B17" s="3"/>
      <c r="C17" s="28"/>
      <c r="D17" s="28">
        <v>312001</v>
      </c>
      <c r="E17" s="92" t="s">
        <v>106</v>
      </c>
      <c r="F17" s="92"/>
      <c r="G17" s="30">
        <v>8828.69</v>
      </c>
      <c r="H17" s="30"/>
      <c r="I17" s="30"/>
      <c r="J17" s="30"/>
    </row>
    <row r="18" spans="1:10" ht="7.5" customHeight="1">
      <c r="A18" s="1"/>
      <c r="B18" s="3"/>
      <c r="C18" s="47"/>
      <c r="D18" s="48"/>
      <c r="E18" s="49"/>
      <c r="F18" s="49"/>
      <c r="G18" s="29"/>
      <c r="H18" s="29"/>
      <c r="I18" s="29"/>
      <c r="J18" s="29"/>
    </row>
    <row r="19" spans="1:10" ht="27.75">
      <c r="A19" s="1"/>
      <c r="B19" s="3"/>
      <c r="C19" s="28" t="s">
        <v>107</v>
      </c>
      <c r="D19" s="28"/>
      <c r="E19" s="91" t="s">
        <v>108</v>
      </c>
      <c r="F19" s="91"/>
      <c r="G19" s="101">
        <v>0</v>
      </c>
      <c r="H19" s="101"/>
      <c r="I19" s="101"/>
      <c r="J19" s="101"/>
    </row>
    <row r="20" spans="1:10" ht="27">
      <c r="A20" s="1"/>
      <c r="B20" s="3"/>
      <c r="C20" s="28"/>
      <c r="D20" s="28">
        <v>312001</v>
      </c>
      <c r="E20" s="92" t="s">
        <v>109</v>
      </c>
      <c r="F20" s="92"/>
      <c r="G20" s="30">
        <v>0</v>
      </c>
      <c r="H20" s="30"/>
      <c r="I20" s="30"/>
      <c r="J20" s="30"/>
    </row>
    <row r="21" spans="1:10" ht="7.5" customHeight="1">
      <c r="A21" s="1"/>
      <c r="B21" s="3"/>
      <c r="C21" s="47"/>
      <c r="D21" s="49"/>
      <c r="E21" s="49"/>
      <c r="F21" s="49"/>
      <c r="G21" s="29"/>
      <c r="H21" s="29"/>
      <c r="I21" s="29"/>
      <c r="J21" s="29"/>
    </row>
    <row r="22" spans="1:10" ht="27.75">
      <c r="A22" s="1"/>
      <c r="B22" s="3"/>
      <c r="C22" s="102">
        <v>41</v>
      </c>
      <c r="D22" s="103">
        <v>100</v>
      </c>
      <c r="E22" s="104" t="s">
        <v>110</v>
      </c>
      <c r="F22" s="104">
        <f>+F24+F26+F30</f>
        <v>59751.070000000007</v>
      </c>
      <c r="G22" s="27">
        <f>+G24+G26+G30</f>
        <v>59751.070000000007</v>
      </c>
      <c r="H22" s="27">
        <f>+H24+H26+H30</f>
        <v>60931</v>
      </c>
      <c r="I22" s="27">
        <f>+I24+I26+I30</f>
        <v>65663</v>
      </c>
      <c r="J22" s="27">
        <f>+J24+J26+J30</f>
        <v>68588</v>
      </c>
    </row>
    <row r="23" spans="1:10" ht="7.5" customHeight="1">
      <c r="A23" s="1"/>
      <c r="B23" s="3"/>
      <c r="C23" s="47"/>
      <c r="D23" s="49"/>
      <c r="E23" s="49"/>
      <c r="F23" s="49"/>
      <c r="G23" s="29"/>
      <c r="H23" s="29"/>
      <c r="I23" s="29"/>
      <c r="J23" s="29"/>
    </row>
    <row r="24" spans="1:10" ht="27.75">
      <c r="A24" s="1"/>
      <c r="B24" s="3"/>
      <c r="C24" s="102">
        <v>41</v>
      </c>
      <c r="D24" s="105">
        <v>111</v>
      </c>
      <c r="E24" s="106" t="s">
        <v>111</v>
      </c>
      <c r="F24" s="106">
        <v>40515.86</v>
      </c>
      <c r="G24" s="30">
        <v>40515.86</v>
      </c>
      <c r="H24" s="30">
        <v>40431</v>
      </c>
      <c r="I24" s="30">
        <v>44963</v>
      </c>
      <c r="J24" s="30">
        <v>47688</v>
      </c>
    </row>
    <row r="25" spans="1:10" ht="7.5" customHeight="1">
      <c r="A25" s="1"/>
      <c r="B25" s="3"/>
      <c r="C25" s="47"/>
      <c r="D25" s="49"/>
      <c r="E25" s="49"/>
      <c r="F25" s="49"/>
      <c r="G25" s="29"/>
      <c r="H25" s="29"/>
      <c r="I25" s="29"/>
      <c r="J25" s="29"/>
    </row>
    <row r="26" spans="1:10" ht="27.75">
      <c r="A26" s="1"/>
      <c r="B26" s="3"/>
      <c r="C26" s="11">
        <v>41</v>
      </c>
      <c r="D26" s="107">
        <v>120</v>
      </c>
      <c r="E26" s="108" t="s">
        <v>112</v>
      </c>
      <c r="F26" s="108">
        <f>+F27+F28</f>
        <v>10449.52</v>
      </c>
      <c r="G26" s="101">
        <f>+G27+G28</f>
        <v>10449.52</v>
      </c>
      <c r="H26" s="101">
        <f>+H27+H28</f>
        <v>11400</v>
      </c>
      <c r="I26" s="101">
        <f>+I27+I28</f>
        <v>11400</v>
      </c>
      <c r="J26" s="101">
        <f>+J27+J28</f>
        <v>11400</v>
      </c>
    </row>
    <row r="27" spans="1:10" ht="27">
      <c r="A27" s="1"/>
      <c r="B27" s="3"/>
      <c r="C27" s="28"/>
      <c r="D27" s="109">
        <v>120001</v>
      </c>
      <c r="E27" s="92" t="s">
        <v>113</v>
      </c>
      <c r="F27" s="92">
        <v>2257.9499999999998</v>
      </c>
      <c r="G27" s="30">
        <v>2257.9499999999998</v>
      </c>
      <c r="H27" s="30">
        <v>2400</v>
      </c>
      <c r="I27" s="30">
        <v>2400</v>
      </c>
      <c r="J27" s="30">
        <v>2400</v>
      </c>
    </row>
    <row r="28" spans="1:10" ht="27">
      <c r="A28" s="1"/>
      <c r="B28" s="3"/>
      <c r="C28" s="7"/>
      <c r="D28" s="110">
        <v>120002</v>
      </c>
      <c r="E28" s="84" t="s">
        <v>114</v>
      </c>
      <c r="F28" s="84">
        <v>8191.57</v>
      </c>
      <c r="G28" s="30">
        <v>8191.57</v>
      </c>
      <c r="H28" s="30">
        <v>9000</v>
      </c>
      <c r="I28" s="30">
        <v>9000</v>
      </c>
      <c r="J28" s="30">
        <v>9000</v>
      </c>
    </row>
    <row r="29" spans="1:10" ht="7.5" customHeight="1">
      <c r="A29" s="1"/>
      <c r="B29" s="3"/>
      <c r="C29" s="47"/>
      <c r="D29" s="49"/>
      <c r="E29" s="49"/>
      <c r="F29" s="49"/>
      <c r="G29" s="29"/>
      <c r="H29" s="29"/>
      <c r="I29" s="29"/>
      <c r="J29" s="29"/>
    </row>
    <row r="30" spans="1:10" ht="27.75">
      <c r="A30" s="1"/>
      <c r="B30" s="3"/>
      <c r="C30" s="11">
        <v>41</v>
      </c>
      <c r="D30" s="107">
        <v>133</v>
      </c>
      <c r="E30" s="108" t="s">
        <v>115</v>
      </c>
      <c r="F30" s="108">
        <f>+F31+F32+F33</f>
        <v>8785.6899999999987</v>
      </c>
      <c r="G30" s="101">
        <f>+G31+G32+G33</f>
        <v>8785.6899999999987</v>
      </c>
      <c r="H30" s="101">
        <f>+H31+H32+H33</f>
        <v>9100</v>
      </c>
      <c r="I30" s="101">
        <f>+I31+I32+I33</f>
        <v>9300</v>
      </c>
      <c r="J30" s="101">
        <f>+J31+J32+J33</f>
        <v>9500</v>
      </c>
    </row>
    <row r="31" spans="1:10" ht="27">
      <c r="A31" s="1"/>
      <c r="B31" s="3"/>
      <c r="C31" s="28"/>
      <c r="D31" s="109">
        <v>133001</v>
      </c>
      <c r="E31" s="92" t="s">
        <v>116</v>
      </c>
      <c r="F31" s="92">
        <v>96</v>
      </c>
      <c r="G31" s="30">
        <v>96</v>
      </c>
      <c r="H31" s="30">
        <v>100</v>
      </c>
      <c r="I31" s="30">
        <v>100</v>
      </c>
      <c r="J31" s="30">
        <v>100</v>
      </c>
    </row>
    <row r="32" spans="1:10" ht="27">
      <c r="A32" s="1"/>
      <c r="B32" s="3"/>
      <c r="C32" s="28"/>
      <c r="D32" s="109">
        <v>133006</v>
      </c>
      <c r="E32" s="92" t="s">
        <v>117</v>
      </c>
      <c r="F32" s="92">
        <v>2758</v>
      </c>
      <c r="G32" s="30">
        <v>2758</v>
      </c>
      <c r="H32" s="30">
        <v>2000</v>
      </c>
      <c r="I32" s="30">
        <v>2200</v>
      </c>
      <c r="J32" s="30">
        <v>2400</v>
      </c>
    </row>
    <row r="33" spans="1:10" ht="27">
      <c r="A33" s="1"/>
      <c r="B33" s="3"/>
      <c r="C33" s="7"/>
      <c r="D33" s="110">
        <v>133013</v>
      </c>
      <c r="E33" s="84" t="s">
        <v>118</v>
      </c>
      <c r="F33" s="84">
        <v>5931.69</v>
      </c>
      <c r="G33" s="30">
        <v>5931.69</v>
      </c>
      <c r="H33" s="30">
        <v>7000</v>
      </c>
      <c r="I33" s="30">
        <v>7000</v>
      </c>
      <c r="J33" s="30">
        <v>7000</v>
      </c>
    </row>
    <row r="34" spans="1:10" ht="7.5" customHeight="1">
      <c r="A34" s="1"/>
      <c r="B34" s="3"/>
      <c r="C34" s="47"/>
      <c r="D34" s="49"/>
      <c r="E34" s="49"/>
      <c r="F34" s="49"/>
      <c r="G34" s="29"/>
      <c r="H34" s="29"/>
      <c r="I34" s="29"/>
      <c r="J34" s="29"/>
    </row>
    <row r="35" spans="1:10" ht="27.75">
      <c r="A35" s="1"/>
      <c r="B35" s="3"/>
      <c r="C35" s="11">
        <v>41</v>
      </c>
      <c r="D35" s="111">
        <v>210</v>
      </c>
      <c r="E35" s="112" t="s">
        <v>119</v>
      </c>
      <c r="F35" s="112">
        <f>SUM(F36:F40)</f>
        <v>26727.629999999997</v>
      </c>
      <c r="G35" s="27">
        <f>SUM(G36:G40)</f>
        <v>22511.370000000003</v>
      </c>
      <c r="H35" s="27">
        <f>SUM(H36:H40)</f>
        <v>21700</v>
      </c>
      <c r="I35" s="27">
        <f>SUM(I36:I40)</f>
        <v>22000</v>
      </c>
      <c r="J35" s="27">
        <f>SUM(J36:J40)</f>
        <v>22000</v>
      </c>
    </row>
    <row r="36" spans="1:10" ht="27">
      <c r="A36" s="1"/>
      <c r="B36" s="3"/>
      <c r="C36" s="28"/>
      <c r="D36" s="109">
        <v>212003</v>
      </c>
      <c r="E36" s="92" t="s">
        <v>120</v>
      </c>
      <c r="F36" s="92">
        <v>16337.03</v>
      </c>
      <c r="G36" s="30">
        <v>3828.96</v>
      </c>
      <c r="H36" s="30">
        <v>5700</v>
      </c>
      <c r="I36" s="113">
        <v>6000</v>
      </c>
      <c r="J36" s="113">
        <v>6000</v>
      </c>
    </row>
    <row r="37" spans="1:10" ht="27">
      <c r="A37" s="1"/>
      <c r="B37" s="3"/>
      <c r="C37" s="28"/>
      <c r="D37" s="109">
        <v>223001</v>
      </c>
      <c r="E37" s="92" t="s">
        <v>121</v>
      </c>
      <c r="F37" s="92">
        <v>1738.5</v>
      </c>
      <c r="G37" s="30">
        <v>1997</v>
      </c>
      <c r="H37" s="30">
        <v>2000</v>
      </c>
      <c r="I37" s="113">
        <v>2000</v>
      </c>
      <c r="J37" s="113">
        <v>2000</v>
      </c>
    </row>
    <row r="38" spans="1:10" ht="27">
      <c r="A38" s="1"/>
      <c r="B38" s="3"/>
      <c r="C38" s="28"/>
      <c r="D38" s="109">
        <v>223001</v>
      </c>
      <c r="E38" s="92" t="s">
        <v>122</v>
      </c>
      <c r="F38" s="92">
        <v>5742.5</v>
      </c>
      <c r="G38" s="30">
        <v>6273.9</v>
      </c>
      <c r="H38" s="30">
        <v>6000</v>
      </c>
      <c r="I38" s="113">
        <v>6000</v>
      </c>
      <c r="J38" s="113">
        <v>6000</v>
      </c>
    </row>
    <row r="39" spans="1:10" ht="27">
      <c r="A39" s="1"/>
      <c r="B39" s="3"/>
      <c r="C39" s="28"/>
      <c r="D39" s="109">
        <v>223001</v>
      </c>
      <c r="E39" s="92" t="s">
        <v>123</v>
      </c>
      <c r="F39" s="92"/>
      <c r="G39" s="30">
        <v>6052.76</v>
      </c>
      <c r="H39" s="30">
        <v>4000</v>
      </c>
      <c r="I39" s="113">
        <v>4000</v>
      </c>
      <c r="J39" s="113">
        <v>4000</v>
      </c>
    </row>
    <row r="40" spans="1:10" ht="27">
      <c r="A40" s="1"/>
      <c r="B40" s="3"/>
      <c r="C40" s="28"/>
      <c r="D40" s="109">
        <v>223001</v>
      </c>
      <c r="E40" s="92" t="s">
        <v>124</v>
      </c>
      <c r="F40" s="92">
        <v>2909.6</v>
      </c>
      <c r="G40" s="30">
        <v>4358.75</v>
      </c>
      <c r="H40" s="30">
        <v>4000</v>
      </c>
      <c r="I40" s="113">
        <v>4000</v>
      </c>
      <c r="J40" s="113">
        <v>4000</v>
      </c>
    </row>
    <row r="41" spans="1:10" ht="35.1" customHeight="1">
      <c r="A41" s="1"/>
      <c r="B41" s="3"/>
      <c r="C41" s="28">
        <v>41</v>
      </c>
      <c r="D41" s="109">
        <v>210</v>
      </c>
      <c r="E41" s="114" t="s">
        <v>125</v>
      </c>
      <c r="F41" s="114">
        <f>F42+F43+F44+F45+F46+F47+F48+F49</f>
        <v>3084.5699999999997</v>
      </c>
      <c r="G41" s="20">
        <f>G42+G43+G44+G45+G46+G47+G48+G49</f>
        <v>2445.8000000000002</v>
      </c>
      <c r="H41" s="20">
        <f>H42+H43+H44+H45+H46+H47+H48+H49</f>
        <v>3610</v>
      </c>
      <c r="I41" s="115">
        <f>I42+I43+I44+I45+I46+I47+I48</f>
        <v>710</v>
      </c>
      <c r="J41" s="115">
        <f>J42+J43+J44+J45+J46+J47+J48</f>
        <v>710</v>
      </c>
    </row>
    <row r="42" spans="1:10" ht="27">
      <c r="A42" s="1"/>
      <c r="B42" s="3"/>
      <c r="C42" s="28"/>
      <c r="D42" s="109">
        <v>223001</v>
      </c>
      <c r="E42" s="92" t="s">
        <v>126</v>
      </c>
      <c r="F42" s="92"/>
      <c r="G42" s="30">
        <v>10</v>
      </c>
      <c r="H42" s="30">
        <v>10</v>
      </c>
      <c r="I42" s="113">
        <v>10</v>
      </c>
      <c r="J42" s="113">
        <v>10</v>
      </c>
    </row>
    <row r="43" spans="1:10" ht="27">
      <c r="A43" s="1"/>
      <c r="B43" s="3"/>
      <c r="C43" s="28"/>
      <c r="D43" s="109">
        <v>223001</v>
      </c>
      <c r="E43" s="92" t="s">
        <v>127</v>
      </c>
      <c r="F43" s="92">
        <v>326</v>
      </c>
      <c r="G43" s="30">
        <v>180</v>
      </c>
      <c r="H43" s="30">
        <v>200</v>
      </c>
      <c r="I43" s="113">
        <v>200</v>
      </c>
      <c r="J43" s="113">
        <v>200</v>
      </c>
    </row>
    <row r="44" spans="1:10" ht="27">
      <c r="A44" s="1"/>
      <c r="B44" s="3"/>
      <c r="C44" s="28"/>
      <c r="D44" s="109">
        <v>223001</v>
      </c>
      <c r="E44" s="92" t="s">
        <v>128</v>
      </c>
      <c r="F44" s="92">
        <v>1358.57</v>
      </c>
      <c r="G44" s="30">
        <v>855.8</v>
      </c>
      <c r="H44" s="30">
        <v>2000</v>
      </c>
      <c r="I44" s="113">
        <v>500</v>
      </c>
      <c r="J44" s="113">
        <v>500</v>
      </c>
    </row>
    <row r="45" spans="1:10" ht="27">
      <c r="A45" s="1"/>
      <c r="B45" s="3"/>
      <c r="C45" s="28"/>
      <c r="D45" s="109">
        <v>223001</v>
      </c>
      <c r="E45" s="92" t="s">
        <v>129</v>
      </c>
      <c r="F45" s="92"/>
      <c r="G45" s="30">
        <v>0</v>
      </c>
      <c r="H45" s="30">
        <v>0</v>
      </c>
      <c r="I45" s="113">
        <v>0</v>
      </c>
      <c r="J45" s="113">
        <v>0</v>
      </c>
    </row>
    <row r="46" spans="1:10" ht="27">
      <c r="A46" s="1"/>
      <c r="B46" s="3"/>
      <c r="C46" s="28"/>
      <c r="D46" s="109">
        <v>223003</v>
      </c>
      <c r="E46" s="92" t="s">
        <v>130</v>
      </c>
      <c r="F46" s="92"/>
      <c r="G46" s="30">
        <v>0</v>
      </c>
      <c r="H46" s="30">
        <v>0</v>
      </c>
      <c r="I46" s="113">
        <v>0</v>
      </c>
      <c r="J46" s="113">
        <v>0</v>
      </c>
    </row>
    <row r="47" spans="1:10" ht="27.75">
      <c r="A47" s="1"/>
      <c r="B47" s="3"/>
      <c r="C47" s="7"/>
      <c r="D47" s="116">
        <v>242</v>
      </c>
      <c r="E47" s="84" t="s">
        <v>131</v>
      </c>
      <c r="F47" s="84"/>
      <c r="G47" s="46">
        <v>0</v>
      </c>
      <c r="H47" s="46">
        <v>0</v>
      </c>
      <c r="I47" s="117">
        <v>0</v>
      </c>
      <c r="J47" s="117">
        <v>0</v>
      </c>
    </row>
    <row r="48" spans="1:10" ht="27.75">
      <c r="A48" s="1"/>
      <c r="B48" s="3"/>
      <c r="C48" s="28"/>
      <c r="D48" s="43">
        <v>292017</v>
      </c>
      <c r="E48" s="92" t="s">
        <v>132</v>
      </c>
      <c r="F48" s="92"/>
      <c r="G48" s="30">
        <v>0</v>
      </c>
      <c r="H48" s="30">
        <v>0</v>
      </c>
      <c r="I48" s="113">
        <v>0</v>
      </c>
      <c r="J48" s="113">
        <v>0</v>
      </c>
    </row>
    <row r="49" spans="1:10" ht="27.75">
      <c r="A49" s="1"/>
      <c r="B49" s="3"/>
      <c r="C49" s="7"/>
      <c r="D49" s="118">
        <v>292027</v>
      </c>
      <c r="E49" s="84" t="s">
        <v>133</v>
      </c>
      <c r="F49" s="84">
        <v>1400</v>
      </c>
      <c r="G49" s="46">
        <v>1400</v>
      </c>
      <c r="H49" s="46">
        <v>1400</v>
      </c>
      <c r="I49" s="117">
        <v>0</v>
      </c>
      <c r="J49" s="117">
        <v>0</v>
      </c>
    </row>
    <row r="50" spans="1:10" ht="7.5" customHeight="1">
      <c r="A50" s="1"/>
      <c r="B50" s="3"/>
      <c r="C50" s="47"/>
      <c r="D50" s="49"/>
      <c r="E50" s="49"/>
      <c r="F50" s="49"/>
      <c r="G50" s="119">
        <f>SUM(G42:G49)</f>
        <v>2445.8000000000002</v>
      </c>
      <c r="H50" s="119"/>
      <c r="I50" s="120"/>
      <c r="J50" s="120"/>
    </row>
    <row r="51" spans="1:10" ht="27.75">
      <c r="A51" s="1"/>
      <c r="B51" s="3"/>
      <c r="C51" s="121"/>
      <c r="D51" s="122"/>
      <c r="E51" s="123" t="s">
        <v>134</v>
      </c>
      <c r="F51" s="124"/>
      <c r="G51" s="73"/>
      <c r="H51" s="73"/>
      <c r="I51" s="73">
        <v>0</v>
      </c>
      <c r="J51" s="73">
        <v>0</v>
      </c>
    </row>
    <row r="52" spans="1:10" ht="27.75">
      <c r="A52" s="1"/>
      <c r="B52" s="3"/>
      <c r="C52" s="125">
        <v>111</v>
      </c>
      <c r="D52" s="125">
        <v>322</v>
      </c>
      <c r="E52" s="126" t="s">
        <v>135</v>
      </c>
      <c r="F52" s="127"/>
      <c r="G52" s="73"/>
      <c r="H52" s="73"/>
      <c r="I52" s="73"/>
      <c r="J52" s="73"/>
    </row>
    <row r="53" spans="1:10" ht="27.75">
      <c r="A53" s="1"/>
      <c r="B53" s="3"/>
      <c r="C53" s="125"/>
      <c r="D53" s="125"/>
      <c r="E53" s="126" t="s">
        <v>136</v>
      </c>
      <c r="F53" s="127"/>
      <c r="G53" s="73"/>
      <c r="H53" s="73"/>
      <c r="I53" s="73"/>
      <c r="J53" s="73"/>
    </row>
    <row r="54" spans="1:10" ht="7.5" customHeight="1">
      <c r="A54" s="1"/>
      <c r="B54" s="3"/>
      <c r="C54" s="125"/>
      <c r="D54" s="125"/>
      <c r="E54" s="126"/>
      <c r="F54" s="127"/>
      <c r="G54" s="73"/>
      <c r="H54" s="73"/>
      <c r="I54" s="73"/>
      <c r="J54" s="73"/>
    </row>
    <row r="55" spans="1:10" ht="27.75" hidden="1">
      <c r="A55" s="1"/>
      <c r="B55" s="3"/>
      <c r="C55" s="128">
        <v>111</v>
      </c>
      <c r="D55" s="128">
        <v>322</v>
      </c>
      <c r="E55" s="129" t="s">
        <v>137</v>
      </c>
      <c r="F55" s="84"/>
      <c r="G55" s="130"/>
      <c r="H55" s="130"/>
      <c r="I55" s="130"/>
      <c r="J55" s="130"/>
    </row>
    <row r="56" spans="1:10" ht="7.5" customHeight="1">
      <c r="A56" s="1"/>
      <c r="B56" s="3"/>
      <c r="C56" s="47"/>
      <c r="D56" s="49"/>
      <c r="E56" s="49"/>
      <c r="F56" s="49"/>
      <c r="G56" s="131"/>
      <c r="H56" s="64"/>
      <c r="I56" s="64"/>
      <c r="J56" s="64"/>
    </row>
    <row r="57" spans="1:10" ht="27.75">
      <c r="A57" s="1"/>
      <c r="B57" s="3"/>
      <c r="C57" s="52"/>
      <c r="D57" s="132"/>
      <c r="E57" s="133" t="s">
        <v>96</v>
      </c>
      <c r="F57" s="106">
        <f>+F58+F59</f>
        <v>2727.61</v>
      </c>
      <c r="G57" s="65">
        <v>24150</v>
      </c>
      <c r="H57" s="73"/>
      <c r="I57" s="73"/>
      <c r="J57" s="73"/>
    </row>
    <row r="58" spans="1:10" ht="27.75">
      <c r="A58" s="1"/>
      <c r="B58" s="3"/>
      <c r="C58" s="134">
        <v>46</v>
      </c>
      <c r="D58" s="134">
        <v>454001</v>
      </c>
      <c r="E58" s="135" t="s">
        <v>138</v>
      </c>
      <c r="F58" s="29">
        <v>2727.61</v>
      </c>
      <c r="G58" s="30">
        <v>24150</v>
      </c>
      <c r="H58" s="65"/>
      <c r="I58" s="136">
        <v>0</v>
      </c>
      <c r="J58" s="136">
        <v>0</v>
      </c>
    </row>
    <row r="59" spans="1:10" ht="27">
      <c r="A59" s="1"/>
      <c r="B59" s="3"/>
      <c r="C59" s="28">
        <v>46</v>
      </c>
      <c r="D59" s="28">
        <v>454001</v>
      </c>
      <c r="E59" s="29" t="s">
        <v>138</v>
      </c>
      <c r="F59" s="29"/>
      <c r="G59" s="30">
        <v>0</v>
      </c>
      <c r="H59" s="35"/>
      <c r="I59" s="137"/>
      <c r="J59" s="137"/>
    </row>
    <row r="60" spans="1:10" ht="7.5" customHeight="1">
      <c r="A60" s="1"/>
      <c r="B60" s="3"/>
      <c r="C60" s="47"/>
      <c r="D60" s="48"/>
      <c r="E60" s="49"/>
      <c r="F60" s="49"/>
      <c r="G60" s="50"/>
      <c r="H60" s="50"/>
      <c r="I60" s="138"/>
      <c r="J60" s="138"/>
    </row>
    <row r="61" spans="1:10" ht="27.75">
      <c r="A61" s="1"/>
      <c r="B61" s="3"/>
      <c r="C61" s="139"/>
      <c r="D61" s="140"/>
      <c r="E61" s="141" t="s">
        <v>139</v>
      </c>
      <c r="F61" s="141">
        <f>+F8+F51+F57</f>
        <v>145788.43</v>
      </c>
      <c r="G61" s="142">
        <f>+G8+G51+G57</f>
        <v>124477.56</v>
      </c>
      <c r="H61" s="142">
        <f>+H8+H51+H57</f>
        <v>86331</v>
      </c>
      <c r="I61" s="142">
        <f>+I8+I51+I57</f>
        <v>88473</v>
      </c>
      <c r="J61" s="142">
        <f>+J8+J51+J57</f>
        <v>91398</v>
      </c>
    </row>
    <row r="62" spans="1:10" ht="27">
      <c r="A62" s="1"/>
      <c r="B62" s="3"/>
      <c r="C62" s="3"/>
      <c r="D62" s="3"/>
      <c r="E62" s="3"/>
      <c r="F62" s="3"/>
      <c r="G62" s="3"/>
      <c r="H62" s="3"/>
      <c r="I62" s="3"/>
      <c r="J62" s="3"/>
    </row>
    <row r="63" spans="1:10" ht="27">
      <c r="A63" s="1"/>
      <c r="B63" s="3"/>
      <c r="C63" s="3"/>
      <c r="D63" s="3"/>
      <c r="E63" s="3"/>
      <c r="F63" s="3"/>
      <c r="G63" s="3"/>
      <c r="H63" s="3"/>
      <c r="I63" s="3"/>
      <c r="J63" s="3"/>
    </row>
    <row r="64" spans="1:10" ht="27">
      <c r="A64" s="1"/>
      <c r="B64" s="1"/>
      <c r="C64" s="1"/>
      <c r="D64" s="1"/>
      <c r="E64" s="1"/>
      <c r="F64" s="2"/>
      <c r="G64" s="2"/>
      <c r="H64" s="2"/>
      <c r="I64" s="1"/>
      <c r="J64" s="1"/>
    </row>
    <row r="65" spans="1:10" ht="20.25">
      <c r="A65" s="143"/>
      <c r="B65" s="143"/>
      <c r="C65" s="143"/>
      <c r="D65" s="143"/>
      <c r="E65" s="143"/>
      <c r="F65" s="144"/>
      <c r="G65" s="144"/>
      <c r="H65" s="144"/>
      <c r="I65" s="143"/>
      <c r="J65" s="143"/>
    </row>
    <row r="66" spans="1:10" ht="20.25">
      <c r="A66" s="143"/>
      <c r="B66" s="143"/>
      <c r="C66" s="143"/>
      <c r="D66" s="143"/>
      <c r="E66" s="143"/>
      <c r="F66" s="144"/>
      <c r="G66" s="144"/>
      <c r="H66" s="144"/>
      <c r="I66" s="143"/>
      <c r="J66" s="143"/>
    </row>
    <row r="67" spans="1:10">
      <c r="F67" s="77"/>
      <c r="H67" s="77"/>
    </row>
    <row r="68" spans="1:10">
      <c r="F68" s="77"/>
      <c r="H68" s="77"/>
    </row>
    <row r="69" spans="1:10">
      <c r="F69" s="77"/>
      <c r="H69" s="77"/>
    </row>
    <row r="70" spans="1:10">
      <c r="F70" s="77"/>
      <c r="H70" s="77"/>
    </row>
    <row r="71" spans="1:10">
      <c r="F71" s="77"/>
      <c r="H71" s="77"/>
    </row>
    <row r="72" spans="1:10">
      <c r="H72" s="77"/>
    </row>
    <row r="73" spans="1:10">
      <c r="H73" s="77"/>
    </row>
    <row r="74" spans="1:10">
      <c r="H74" s="77"/>
    </row>
    <row r="75" spans="1:10">
      <c r="H75" s="77"/>
    </row>
    <row r="76" spans="1:10">
      <c r="H76" s="77"/>
    </row>
    <row r="77" spans="1:10">
      <c r="H77" s="77"/>
    </row>
    <row r="78" spans="1:10">
      <c r="H78" s="77"/>
    </row>
    <row r="79" spans="1:10">
      <c r="H79" s="77"/>
    </row>
    <row r="80" spans="1:10">
      <c r="H80" s="77"/>
    </row>
    <row r="81" spans="8:8">
      <c r="H81" s="77"/>
    </row>
    <row r="82" spans="8:8">
      <c r="H82" s="77"/>
    </row>
    <row r="83" spans="8:8">
      <c r="H83" s="77"/>
    </row>
    <row r="84" spans="8:8">
      <c r="H84" s="77"/>
    </row>
    <row r="85" spans="8:8">
      <c r="H85" s="77"/>
    </row>
    <row r="86" spans="8:8">
      <c r="H86" s="77"/>
    </row>
    <row r="87" spans="8:8">
      <c r="H87" s="77"/>
    </row>
    <row r="88" spans="8:8">
      <c r="H88" s="77"/>
    </row>
    <row r="89" spans="8:8">
      <c r="H89" s="77"/>
    </row>
    <row r="90" spans="8:8">
      <c r="H90" s="77"/>
    </row>
    <row r="91" spans="8:8">
      <c r="H91" s="77"/>
    </row>
    <row r="92" spans="8:8">
      <c r="H92" s="77"/>
    </row>
    <row r="93" spans="8:8">
      <c r="H93" s="77"/>
    </row>
    <row r="94" spans="8:8">
      <c r="H94" s="77"/>
    </row>
    <row r="95" spans="8:8">
      <c r="H95" s="77"/>
    </row>
    <row r="96" spans="8:8">
      <c r="H96" s="77"/>
    </row>
    <row r="97" spans="8:8">
      <c r="H97" s="77"/>
    </row>
    <row r="98" spans="8:8">
      <c r="H98" s="77"/>
    </row>
    <row r="99" spans="8:8">
      <c r="H99" s="77"/>
    </row>
    <row r="100" spans="8:8">
      <c r="H100" s="77"/>
    </row>
    <row r="101" spans="8:8">
      <c r="H101" s="77"/>
    </row>
    <row r="102" spans="8:8">
      <c r="H102" s="77"/>
    </row>
    <row r="103" spans="8:8">
      <c r="H103" s="77"/>
    </row>
  </sheetData>
  <pageMargins left="0" right="0" top="0.39370078740157477" bottom="0.39370078740157477" header="0" footer="0"/>
  <pageSetup paperSize="0" scale="65" fitToWidth="0" fitToHeight="0" pageOrder="overThenDown" orientation="portrait" useFirstPageNumber="1" horizontalDpi="0" verticalDpi="0" copies="0"/>
  <headerFooter>
    <oddHeader>&amp;C&amp;A</oddHeader>
    <oddFooter>&amp;CStrana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E25" sqref="E25"/>
    </sheetView>
  </sheetViews>
  <sheetFormatPr defaultRowHeight="14.25"/>
  <cols>
    <col min="1" max="1" width="25.75" customWidth="1"/>
    <col min="2" max="2" width="16.875" customWidth="1"/>
    <col min="3" max="3" width="16.625" customWidth="1"/>
    <col min="4" max="4" width="17.625" customWidth="1"/>
    <col min="5" max="5" width="16.75" customWidth="1"/>
    <col min="6" max="6" width="16.875" customWidth="1"/>
    <col min="7" max="7" width="10.75" customWidth="1"/>
    <col min="8" max="1024" width="9" customWidth="1"/>
  </cols>
  <sheetData>
    <row r="1" spans="1:6" ht="183.2" customHeight="1">
      <c r="A1" s="145"/>
      <c r="B1" s="145"/>
      <c r="C1" s="145"/>
      <c r="D1" s="145"/>
      <c r="E1" s="145"/>
      <c r="F1" s="145"/>
    </row>
    <row r="2" spans="1:6" ht="12.75" customHeight="1">
      <c r="A2" s="145"/>
      <c r="B2" s="145"/>
      <c r="C2" s="145"/>
      <c r="D2" s="145"/>
      <c r="E2" s="145"/>
      <c r="F2" s="145"/>
    </row>
    <row r="3" spans="1:6" ht="45.6" customHeight="1">
      <c r="A3" s="146" t="s">
        <v>0</v>
      </c>
      <c r="B3" s="147"/>
      <c r="C3" s="147"/>
      <c r="D3" s="147"/>
      <c r="E3" s="148"/>
      <c r="F3" s="148"/>
    </row>
    <row r="4" spans="1:6" ht="45.6" customHeight="1">
      <c r="A4" s="148"/>
      <c r="B4" s="147"/>
      <c r="C4" s="147"/>
      <c r="D4" s="147"/>
      <c r="E4" s="147"/>
      <c r="F4" s="148"/>
    </row>
    <row r="5" spans="1:6" ht="26.25">
      <c r="A5" s="149"/>
      <c r="B5" s="149">
        <v>2023</v>
      </c>
      <c r="C5" s="149">
        <v>2024</v>
      </c>
      <c r="D5" s="149">
        <v>2025</v>
      </c>
      <c r="E5" s="149">
        <v>2026</v>
      </c>
      <c r="F5" s="149">
        <v>2027</v>
      </c>
    </row>
    <row r="6" spans="1:6" ht="26.25">
      <c r="A6" s="149"/>
      <c r="B6" s="149" t="s">
        <v>140</v>
      </c>
      <c r="C6" s="149" t="s">
        <v>140</v>
      </c>
      <c r="D6" s="149" t="s">
        <v>6</v>
      </c>
      <c r="E6" s="149" t="s">
        <v>6</v>
      </c>
      <c r="F6" s="149" t="s">
        <v>6</v>
      </c>
    </row>
    <row r="7" spans="1:6" ht="26.25">
      <c r="A7" s="149" t="s">
        <v>141</v>
      </c>
      <c r="B7" s="149"/>
      <c r="C7" s="149"/>
      <c r="D7" s="149"/>
      <c r="E7" s="149"/>
      <c r="F7" s="149"/>
    </row>
    <row r="8" spans="1:6" ht="26.25">
      <c r="A8" s="149" t="s">
        <v>142</v>
      </c>
      <c r="B8" s="149">
        <v>116333.19</v>
      </c>
      <c r="C8" s="149">
        <v>73327.56</v>
      </c>
      <c r="D8" s="149">
        <v>64631</v>
      </c>
      <c r="E8" s="149">
        <v>66473</v>
      </c>
      <c r="F8" s="149">
        <v>69398</v>
      </c>
    </row>
    <row r="9" spans="1:6" ht="26.25">
      <c r="A9" s="149" t="s">
        <v>119</v>
      </c>
      <c r="B9" s="149">
        <v>26727.63</v>
      </c>
      <c r="C9" s="149">
        <v>27000</v>
      </c>
      <c r="D9" s="149">
        <v>21700</v>
      </c>
      <c r="E9" s="149">
        <v>22000</v>
      </c>
      <c r="F9" s="149">
        <v>22000</v>
      </c>
    </row>
    <row r="10" spans="1:6" ht="26.25">
      <c r="A10" s="149" t="s">
        <v>143</v>
      </c>
      <c r="B10" s="149">
        <v>0</v>
      </c>
      <c r="C10" s="149"/>
      <c r="D10" s="149">
        <v>0</v>
      </c>
      <c r="E10" s="149">
        <v>0</v>
      </c>
      <c r="F10" s="149">
        <v>0</v>
      </c>
    </row>
    <row r="11" spans="1:6" ht="26.25">
      <c r="A11" s="149" t="s">
        <v>144</v>
      </c>
      <c r="B11" s="149">
        <v>2727.61</v>
      </c>
      <c r="C11" s="149">
        <v>24150</v>
      </c>
      <c r="D11" s="149">
        <v>0</v>
      </c>
      <c r="E11" s="149">
        <v>0</v>
      </c>
      <c r="F11" s="149"/>
    </row>
    <row r="12" spans="1:6" ht="26.25">
      <c r="A12" s="150" t="s">
        <v>145</v>
      </c>
      <c r="B12" s="150">
        <f>SUM(B8:B11)</f>
        <v>145788.43</v>
      </c>
      <c r="C12" s="150">
        <f>SUM(C8:C11)</f>
        <v>124477.56</v>
      </c>
      <c r="D12" s="150">
        <f>SUM(D8:D11)</f>
        <v>86331</v>
      </c>
      <c r="E12" s="150">
        <f>SUM(E8:E11)</f>
        <v>88473</v>
      </c>
      <c r="F12" s="150">
        <f>SUM(F8:F11)</f>
        <v>91398</v>
      </c>
    </row>
    <row r="13" spans="1:6" ht="26.25">
      <c r="A13" s="149"/>
      <c r="B13" s="149"/>
      <c r="C13" s="149"/>
      <c r="D13" s="149"/>
      <c r="E13" s="149"/>
      <c r="F13" s="149"/>
    </row>
    <row r="14" spans="1:6" ht="26.25">
      <c r="A14" s="149" t="s">
        <v>146</v>
      </c>
      <c r="B14" s="149"/>
      <c r="C14" s="149"/>
      <c r="D14" s="149"/>
      <c r="E14" s="149"/>
      <c r="F14" s="149"/>
    </row>
    <row r="15" spans="1:6" ht="26.25">
      <c r="A15" s="149" t="s">
        <v>142</v>
      </c>
      <c r="B15" s="149">
        <v>119756.3</v>
      </c>
      <c r="C15" s="149">
        <v>63070.35</v>
      </c>
      <c r="D15" s="149">
        <v>64631</v>
      </c>
      <c r="E15" s="149">
        <v>66473</v>
      </c>
      <c r="F15" s="149">
        <v>69398</v>
      </c>
    </row>
    <row r="16" spans="1:6" ht="26.25">
      <c r="A16" s="149" t="s">
        <v>119</v>
      </c>
      <c r="B16" s="149"/>
      <c r="C16" s="149">
        <f>SUM(C9)</f>
        <v>27000</v>
      </c>
      <c r="D16" s="149">
        <v>21700</v>
      </c>
      <c r="E16" s="149">
        <v>22000</v>
      </c>
      <c r="F16" s="149">
        <v>22000</v>
      </c>
    </row>
    <row r="17" spans="1:6" ht="26.25">
      <c r="A17" s="149" t="s">
        <v>143</v>
      </c>
      <c r="B17" s="149"/>
      <c r="C17" s="149">
        <v>33600</v>
      </c>
      <c r="D17" s="149"/>
      <c r="E17" s="149"/>
      <c r="F17" s="149">
        <v>0</v>
      </c>
    </row>
    <row r="18" spans="1:6" ht="26.25">
      <c r="A18" s="149" t="s">
        <v>144</v>
      </c>
      <c r="B18" s="149">
        <v>1068</v>
      </c>
      <c r="C18" s="149">
        <v>534</v>
      </c>
      <c r="D18" s="149">
        <v>0</v>
      </c>
      <c r="E18" s="149">
        <v>0</v>
      </c>
      <c r="F18" s="149">
        <v>0</v>
      </c>
    </row>
    <row r="19" spans="1:6" ht="26.25">
      <c r="A19" s="150" t="s">
        <v>145</v>
      </c>
      <c r="B19" s="150">
        <f>SUM(B15:B18)</f>
        <v>120824.3</v>
      </c>
      <c r="C19" s="150">
        <f>SUM(C15:C18)</f>
        <v>124204.35</v>
      </c>
      <c r="D19" s="150">
        <f>SUM(D15:D18)</f>
        <v>86331</v>
      </c>
      <c r="E19" s="150">
        <f>SUM(E15:E18)</f>
        <v>88473</v>
      </c>
      <c r="F19" s="150">
        <f>SUM(F15:F18)</f>
        <v>91398</v>
      </c>
    </row>
    <row r="25" spans="1:6" ht="18.75">
      <c r="E25" s="151" t="s">
        <v>149</v>
      </c>
    </row>
  </sheetData>
  <pageMargins left="0" right="0" top="0.39370078740157477" bottom="0.39370078740157477" header="0" footer="0"/>
  <pageSetup paperSize="9" scale="65" fitToWidth="0" fitToHeight="0" pageOrder="overThenDown" orientation="portrait" useFirstPageNumber="1" verticalDpi="0" r:id="rId1"/>
  <headerFooter>
    <oddHeader>&amp;C&amp;A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599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MOLDOVÁ Ružena</dc:creator>
  <cp:lastModifiedBy>OOCR</cp:lastModifiedBy>
  <cp:revision>8</cp:revision>
  <cp:lastPrinted>2024-11-23T22:24:41Z</cp:lastPrinted>
  <dcterms:created xsi:type="dcterms:W3CDTF">2020-06-08T13:25:09Z</dcterms:created>
  <dcterms:modified xsi:type="dcterms:W3CDTF">2025-02-05T12:51:34Z</dcterms:modified>
</cp:coreProperties>
</file>