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294" firstSheet="3" activeTab="5"/>
  </bookViews>
  <sheets>
    <sheet name="Príjmy" sheetId="5" r:id="rId1"/>
    <sheet name="Výdavky" sheetId="6" r:id="rId2"/>
    <sheet name=" 1.polrok-pr." sheetId="8" r:id="rId3"/>
    <sheet name="1polrok-výd." sheetId="9" r:id="rId4"/>
    <sheet name="Rok-pr." sheetId="10" r:id="rId5"/>
    <sheet name="Rok-výd" sheetId="11" r:id="rId6"/>
  </sheets>
  <definedNames>
    <definedName name="__shared_2_0_0">#REF!+#REF!+#REF!</definedName>
  </definedNames>
  <calcPr calcId="145621" iterateDelta="1E-4"/>
</workbook>
</file>

<file path=xl/calcChain.xml><?xml version="1.0" encoding="utf-8"?>
<calcChain xmlns="http://schemas.openxmlformats.org/spreadsheetml/2006/main">
  <c r="H311" i="11" l="1"/>
  <c r="G311" i="11"/>
  <c r="G310" i="11"/>
  <c r="G305" i="11"/>
  <c r="H304" i="11"/>
  <c r="G304" i="11"/>
  <c r="G303" i="11"/>
  <c r="G301" i="11"/>
  <c r="H300" i="11"/>
  <c r="G300" i="11"/>
  <c r="G299" i="11"/>
  <c r="G296" i="11" s="1"/>
  <c r="G292" i="11"/>
  <c r="G291" i="11"/>
  <c r="G290" i="11"/>
  <c r="G289" i="11"/>
  <c r="G288" i="11" s="1"/>
  <c r="G286" i="11"/>
  <c r="H285" i="11"/>
  <c r="G285" i="11"/>
  <c r="H284" i="11"/>
  <c r="G284" i="11"/>
  <c r="G283" i="11"/>
  <c r="G281" i="11"/>
  <c r="H280" i="11"/>
  <c r="G280" i="11"/>
  <c r="G279" i="11"/>
  <c r="H278" i="11"/>
  <c r="G278" i="11"/>
  <c r="H277" i="11"/>
  <c r="G277" i="11"/>
  <c r="G276" i="11"/>
  <c r="H274" i="11" l="1"/>
  <c r="G274" i="11"/>
  <c r="G273" i="11"/>
  <c r="G272" i="11"/>
  <c r="H271" i="11"/>
  <c r="G271" i="11"/>
  <c r="G270" i="11" s="1"/>
  <c r="H265" i="11"/>
  <c r="G265" i="11"/>
  <c r="G264" i="11"/>
  <c r="G263" i="11"/>
  <c r="H262" i="11"/>
  <c r="G262" i="11"/>
  <c r="G259" i="11"/>
  <c r="G258" i="11"/>
  <c r="H257" i="11"/>
  <c r="G257" i="11"/>
  <c r="H254" i="11"/>
  <c r="G254" i="11"/>
  <c r="H253" i="11"/>
  <c r="G253" i="11"/>
  <c r="G252" i="11" s="1"/>
  <c r="H250" i="11"/>
  <c r="G250" i="11"/>
  <c r="H249" i="11"/>
  <c r="G249" i="11"/>
  <c r="G248" i="11" s="1"/>
  <c r="G243" i="11"/>
  <c r="H243" i="11"/>
  <c r="G246" i="11"/>
  <c r="H245" i="11"/>
  <c r="G245" i="11"/>
  <c r="H244" i="11"/>
  <c r="G244" i="11"/>
  <c r="H242" i="11"/>
  <c r="G242" i="11"/>
  <c r="H241" i="11"/>
  <c r="G241" i="11"/>
  <c r="H240" i="11"/>
  <c r="G240" i="11"/>
  <c r="G239" i="11"/>
  <c r="H238" i="11"/>
  <c r="G238" i="11"/>
  <c r="H230" i="11"/>
  <c r="G230" i="11"/>
  <c r="G223" i="11"/>
  <c r="H223" i="11"/>
  <c r="H227" i="11"/>
  <c r="H226" i="11"/>
  <c r="H222" i="11"/>
  <c r="H221" i="11"/>
  <c r="H220" i="11"/>
  <c r="H219" i="11"/>
  <c r="H218" i="11"/>
  <c r="H217" i="11"/>
  <c r="H216" i="11"/>
  <c r="H214" i="11"/>
  <c r="H213" i="11"/>
  <c r="H212" i="11"/>
  <c r="H211" i="11"/>
  <c r="H210" i="11"/>
  <c r="H209" i="11"/>
  <c r="H207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G227" i="11"/>
  <c r="G226" i="11"/>
  <c r="G225" i="11"/>
  <c r="G224" i="11"/>
  <c r="G222" i="11"/>
  <c r="G221" i="1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H179" i="11"/>
  <c r="G256" i="11" l="1"/>
  <c r="G237" i="11"/>
  <c r="G261" i="11"/>
  <c r="G178" i="11"/>
  <c r="H139" i="11"/>
  <c r="G139" i="11"/>
  <c r="H138" i="11"/>
  <c r="G138" i="11"/>
  <c r="H137" i="11"/>
  <c r="G137" i="11"/>
  <c r="H136" i="11"/>
  <c r="G136" i="11"/>
  <c r="H135" i="11"/>
  <c r="G135" i="11"/>
  <c r="H134" i="11"/>
  <c r="G134" i="11"/>
  <c r="H133" i="11"/>
  <c r="G133" i="11"/>
  <c r="H132" i="11"/>
  <c r="G132" i="11"/>
  <c r="H131" i="11"/>
  <c r="G131" i="11"/>
  <c r="F130" i="11"/>
  <c r="E130" i="11"/>
  <c r="H121" i="11"/>
  <c r="G128" i="11"/>
  <c r="G127" i="11"/>
  <c r="G126" i="11"/>
  <c r="G125" i="11"/>
  <c r="G124" i="11"/>
  <c r="G123" i="11"/>
  <c r="G122" i="11"/>
  <c r="G121" i="11"/>
  <c r="G120" i="11"/>
  <c r="F119" i="11"/>
  <c r="H128" i="11"/>
  <c r="H127" i="11"/>
  <c r="H126" i="11"/>
  <c r="H125" i="11"/>
  <c r="H124" i="11"/>
  <c r="H123" i="11"/>
  <c r="H122" i="11"/>
  <c r="H120" i="11"/>
  <c r="F86" i="11"/>
  <c r="H106" i="11"/>
  <c r="D86" i="11"/>
  <c r="H110" i="11"/>
  <c r="G110" i="11"/>
  <c r="H109" i="11"/>
  <c r="G109" i="11"/>
  <c r="H108" i="11"/>
  <c r="G108" i="11"/>
  <c r="H107" i="11"/>
  <c r="G107" i="11"/>
  <c r="G106" i="11"/>
  <c r="H105" i="11"/>
  <c r="G105" i="11"/>
  <c r="H104" i="11"/>
  <c r="G104" i="11"/>
  <c r="H103" i="11"/>
  <c r="G103" i="11"/>
  <c r="H102" i="11"/>
  <c r="G102" i="11"/>
  <c r="H101" i="11"/>
  <c r="G101" i="11"/>
  <c r="H100" i="11"/>
  <c r="G100" i="11"/>
  <c r="H99" i="11"/>
  <c r="G99" i="11"/>
  <c r="H98" i="11"/>
  <c r="G98" i="11"/>
  <c r="H97" i="11"/>
  <c r="G97" i="11"/>
  <c r="H96" i="11"/>
  <c r="G96" i="11"/>
  <c r="H95" i="11"/>
  <c r="G95" i="11"/>
  <c r="H94" i="11"/>
  <c r="G94" i="11"/>
  <c r="H93" i="11"/>
  <c r="G93" i="11"/>
  <c r="H92" i="11"/>
  <c r="G92" i="11"/>
  <c r="H91" i="11"/>
  <c r="G91" i="11"/>
  <c r="H90" i="11"/>
  <c r="G90" i="11"/>
  <c r="H89" i="11"/>
  <c r="G89" i="11"/>
  <c r="H88" i="11"/>
  <c r="G88" i="11"/>
  <c r="H87" i="11"/>
  <c r="G87" i="11"/>
  <c r="H84" i="11"/>
  <c r="G84" i="11"/>
  <c r="H83" i="11"/>
  <c r="G83" i="11"/>
  <c r="H82" i="11"/>
  <c r="G82" i="11"/>
  <c r="H81" i="11"/>
  <c r="G81" i="11"/>
  <c r="G80" i="11"/>
  <c r="H79" i="11"/>
  <c r="G79" i="11"/>
  <c r="H78" i="11"/>
  <c r="G78" i="11"/>
  <c r="H77" i="11"/>
  <c r="G77" i="11"/>
  <c r="H76" i="11"/>
  <c r="G76" i="11"/>
  <c r="H75" i="11"/>
  <c r="G75" i="11"/>
  <c r="H74" i="11"/>
  <c r="G74" i="11"/>
  <c r="H73" i="11"/>
  <c r="G73" i="11"/>
  <c r="H72" i="11"/>
  <c r="G72" i="11"/>
  <c r="H71" i="11"/>
  <c r="G71" i="11"/>
  <c r="H70" i="11"/>
  <c r="G70" i="11"/>
  <c r="H69" i="11"/>
  <c r="G69" i="11"/>
  <c r="H68" i="11"/>
  <c r="G68" i="11"/>
  <c r="H67" i="11"/>
  <c r="G67" i="11"/>
  <c r="H66" i="11"/>
  <c r="G66" i="11"/>
  <c r="H65" i="11"/>
  <c r="G65" i="11"/>
  <c r="H64" i="11"/>
  <c r="G64" i="11"/>
  <c r="H63" i="11"/>
  <c r="G63" i="11"/>
  <c r="H62" i="11"/>
  <c r="G62" i="11"/>
  <c r="H61" i="11"/>
  <c r="G61" i="11"/>
  <c r="D60" i="11"/>
  <c r="G119" i="11" l="1"/>
  <c r="H130" i="11"/>
  <c r="G130" i="11"/>
  <c r="G60" i="11"/>
  <c r="G86" i="11"/>
  <c r="H33" i="11"/>
  <c r="G33" i="11"/>
  <c r="G30" i="11"/>
  <c r="H30" i="11"/>
  <c r="F11" i="11"/>
  <c r="E11" i="11"/>
  <c r="F32" i="11"/>
  <c r="G32" i="11" s="1"/>
  <c r="E32" i="11"/>
  <c r="H29" i="11"/>
  <c r="G29" i="11"/>
  <c r="H28" i="11"/>
  <c r="G28" i="11"/>
  <c r="H27" i="11"/>
  <c r="G27" i="11"/>
  <c r="H26" i="11"/>
  <c r="G26" i="11"/>
  <c r="H25" i="11"/>
  <c r="G25" i="11"/>
  <c r="H24" i="11"/>
  <c r="G24" i="11"/>
  <c r="H23" i="11"/>
  <c r="G23" i="11"/>
  <c r="H22" i="11"/>
  <c r="G22" i="11"/>
  <c r="H21" i="11"/>
  <c r="G21" i="11"/>
  <c r="H20" i="11"/>
  <c r="G20" i="11"/>
  <c r="H19" i="11"/>
  <c r="G19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9" i="11"/>
  <c r="G9" i="11"/>
  <c r="H8" i="11"/>
  <c r="G8" i="11"/>
  <c r="D11" i="11"/>
  <c r="G52" i="10"/>
  <c r="G51" i="10"/>
  <c r="G50" i="10"/>
  <c r="G49" i="10"/>
  <c r="G46" i="10"/>
  <c r="G45" i="10"/>
  <c r="G42" i="10"/>
  <c r="G41" i="10"/>
  <c r="G40" i="10"/>
  <c r="G39" i="10"/>
  <c r="G38" i="10"/>
  <c r="G37" i="10"/>
  <c r="G36" i="10"/>
  <c r="G33" i="10"/>
  <c r="G32" i="10"/>
  <c r="G31" i="10"/>
  <c r="G28" i="10"/>
  <c r="G27" i="10"/>
  <c r="G24" i="10"/>
  <c r="G20" i="10"/>
  <c r="G17" i="10"/>
  <c r="G14" i="10"/>
  <c r="G11" i="10"/>
  <c r="G8" i="10"/>
  <c r="H52" i="10"/>
  <c r="H51" i="10"/>
  <c r="H50" i="10"/>
  <c r="H49" i="10"/>
  <c r="H46" i="10"/>
  <c r="H45" i="10"/>
  <c r="H42" i="10"/>
  <c r="H41" i="10"/>
  <c r="H40" i="10"/>
  <c r="H39" i="10"/>
  <c r="H38" i="10"/>
  <c r="H37" i="10"/>
  <c r="H36" i="10"/>
  <c r="H33" i="10"/>
  <c r="H32" i="10"/>
  <c r="H31" i="10"/>
  <c r="H28" i="10"/>
  <c r="H27" i="10"/>
  <c r="H24" i="10"/>
  <c r="H20" i="10"/>
  <c r="H17" i="10"/>
  <c r="H14" i="10"/>
  <c r="H11" i="10"/>
  <c r="H8" i="10"/>
  <c r="H32" i="11" l="1"/>
  <c r="G11" i="11"/>
  <c r="H11" i="11"/>
  <c r="G7" i="11"/>
  <c r="E16" i="10"/>
  <c r="E13" i="10"/>
  <c r="F310" i="11"/>
  <c r="E310" i="11"/>
  <c r="D310" i="11"/>
  <c r="F303" i="11"/>
  <c r="H303" i="11" s="1"/>
  <c r="E303" i="11"/>
  <c r="D303" i="11"/>
  <c r="F299" i="11"/>
  <c r="E299" i="11"/>
  <c r="D299" i="11"/>
  <c r="F288" i="11"/>
  <c r="E288" i="11"/>
  <c r="D288" i="11"/>
  <c r="F283" i="11"/>
  <c r="H283" i="11" s="1"/>
  <c r="E283" i="11"/>
  <c r="D283" i="11"/>
  <c r="F276" i="11"/>
  <c r="E276" i="11"/>
  <c r="D276" i="11"/>
  <c r="F270" i="11"/>
  <c r="H270" i="11" s="1"/>
  <c r="E270" i="11"/>
  <c r="D270" i="11"/>
  <c r="F267" i="11"/>
  <c r="E267" i="11"/>
  <c r="D267" i="11"/>
  <c r="F261" i="11"/>
  <c r="E261" i="11"/>
  <c r="D261" i="11"/>
  <c r="F256" i="11"/>
  <c r="E256" i="11"/>
  <c r="D256" i="11"/>
  <c r="F252" i="11"/>
  <c r="H252" i="11" s="1"/>
  <c r="E252" i="11"/>
  <c r="D252" i="11"/>
  <c r="F248" i="11"/>
  <c r="E248" i="11"/>
  <c r="D248" i="11"/>
  <c r="F237" i="11"/>
  <c r="H237" i="11" s="1"/>
  <c r="E237" i="11"/>
  <c r="D237" i="11"/>
  <c r="F229" i="11"/>
  <c r="E229" i="11"/>
  <c r="D229" i="11"/>
  <c r="F178" i="11"/>
  <c r="E178" i="11"/>
  <c r="D178" i="11"/>
  <c r="D130" i="11"/>
  <c r="E119" i="11"/>
  <c r="H119" i="11" s="1"/>
  <c r="D119" i="11"/>
  <c r="E86" i="11"/>
  <c r="F60" i="11"/>
  <c r="E60" i="11"/>
  <c r="F7" i="11"/>
  <c r="E7" i="11"/>
  <c r="E5" i="11" s="1"/>
  <c r="D7" i="11"/>
  <c r="D5" i="11" s="1"/>
  <c r="F48" i="10"/>
  <c r="E48" i="10"/>
  <c r="D48" i="10"/>
  <c r="F44" i="10"/>
  <c r="E44" i="10"/>
  <c r="D44" i="10"/>
  <c r="F35" i="10"/>
  <c r="E35" i="10"/>
  <c r="D35" i="10"/>
  <c r="F30" i="10"/>
  <c r="E30" i="10"/>
  <c r="D30" i="10"/>
  <c r="F26" i="10"/>
  <c r="E26" i="10"/>
  <c r="D26" i="10"/>
  <c r="F19" i="10"/>
  <c r="E19" i="10"/>
  <c r="D19" i="10"/>
  <c r="F16" i="10"/>
  <c r="D16" i="10"/>
  <c r="F13" i="10"/>
  <c r="D13" i="10"/>
  <c r="F10" i="10"/>
  <c r="E10" i="10"/>
  <c r="D10" i="10"/>
  <c r="G16" i="10" l="1"/>
  <c r="H16" i="10"/>
  <c r="G19" i="10"/>
  <c r="H19" i="10"/>
  <c r="H30" i="10"/>
  <c r="G30" i="10"/>
  <c r="H44" i="10"/>
  <c r="G44" i="10"/>
  <c r="H60" i="11"/>
  <c r="G229" i="11"/>
  <c r="H229" i="11"/>
  <c r="H248" i="11"/>
  <c r="H256" i="11"/>
  <c r="H276" i="11"/>
  <c r="G5" i="11"/>
  <c r="G313" i="11" s="1"/>
  <c r="G10" i="10"/>
  <c r="H10" i="10"/>
  <c r="G13" i="10"/>
  <c r="H13" i="10"/>
  <c r="G26" i="10"/>
  <c r="H26" i="10"/>
  <c r="H35" i="10"/>
  <c r="G35" i="10"/>
  <c r="G48" i="10"/>
  <c r="H48" i="10"/>
  <c r="H299" i="11"/>
  <c r="H310" i="11"/>
  <c r="F5" i="11"/>
  <c r="H261" i="11"/>
  <c r="H178" i="11"/>
  <c r="H86" i="11"/>
  <c r="H7" i="11"/>
  <c r="D296" i="11"/>
  <c r="D313" i="11" s="1"/>
  <c r="E296" i="11"/>
  <c r="E313" i="11"/>
  <c r="F296" i="11"/>
  <c r="F22" i="10"/>
  <c r="E22" i="10"/>
  <c r="E6" i="10" s="1"/>
  <c r="E54" i="10" s="1"/>
  <c r="D22" i="10"/>
  <c r="D6" i="10" s="1"/>
  <c r="D54" i="10" s="1"/>
  <c r="F296" i="9"/>
  <c r="E296" i="9"/>
  <c r="D296" i="9"/>
  <c r="F289" i="9"/>
  <c r="E289" i="9"/>
  <c r="D289" i="9"/>
  <c r="F285" i="9"/>
  <c r="E285" i="9"/>
  <c r="D285" i="9"/>
  <c r="E282" i="9"/>
  <c r="F274" i="9"/>
  <c r="E274" i="9"/>
  <c r="D274" i="9"/>
  <c r="F269" i="9"/>
  <c r="E269" i="9"/>
  <c r="D269" i="9"/>
  <c r="F262" i="9"/>
  <c r="E262" i="9"/>
  <c r="D262" i="9"/>
  <c r="F256" i="9"/>
  <c r="E256" i="9"/>
  <c r="D256" i="9"/>
  <c r="F253" i="9"/>
  <c r="E253" i="9"/>
  <c r="D253" i="9"/>
  <c r="F247" i="9"/>
  <c r="E247" i="9"/>
  <c r="D247" i="9"/>
  <c r="F242" i="9"/>
  <c r="E242" i="9"/>
  <c r="D242" i="9"/>
  <c r="F238" i="9"/>
  <c r="E238" i="9"/>
  <c r="D238" i="9"/>
  <c r="F234" i="9"/>
  <c r="E234" i="9"/>
  <c r="D234" i="9"/>
  <c r="F223" i="9"/>
  <c r="E223" i="9"/>
  <c r="D223" i="9"/>
  <c r="F220" i="9"/>
  <c r="E220" i="9"/>
  <c r="D220" i="9"/>
  <c r="F170" i="9"/>
  <c r="E170" i="9"/>
  <c r="D170" i="9"/>
  <c r="F129" i="9"/>
  <c r="E129" i="9"/>
  <c r="D129" i="9"/>
  <c r="F119" i="9"/>
  <c r="E119" i="9"/>
  <c r="D119" i="9"/>
  <c r="F86" i="9"/>
  <c r="E86" i="9"/>
  <c r="D86" i="9"/>
  <c r="F60" i="9"/>
  <c r="E60" i="9"/>
  <c r="D60" i="9"/>
  <c r="F12" i="9"/>
  <c r="E12" i="9"/>
  <c r="F7" i="9"/>
  <c r="E7" i="9"/>
  <c r="E5" i="9" s="1"/>
  <c r="E299" i="9" s="1"/>
  <c r="D7" i="9"/>
  <c r="F6" i="10" l="1"/>
  <c r="G22" i="10"/>
  <c r="H22" i="10"/>
  <c r="H296" i="11"/>
  <c r="F313" i="11"/>
  <c r="H313" i="11" s="1"/>
  <c r="H5" i="11"/>
  <c r="F5" i="9"/>
  <c r="D282" i="9"/>
  <c r="D299" i="9" s="1"/>
  <c r="D5" i="9"/>
  <c r="F282" i="9"/>
  <c r="F12" i="6"/>
  <c r="E12" i="6"/>
  <c r="F299" i="9" l="1"/>
  <c r="F54" i="10"/>
  <c r="H6" i="10"/>
  <c r="F63" i="8"/>
  <c r="E63" i="8"/>
  <c r="D63" i="8"/>
  <c r="F59" i="8"/>
  <c r="E59" i="8"/>
  <c r="D59" i="8"/>
  <c r="F40" i="8"/>
  <c r="E40" i="8"/>
  <c r="D40" i="8"/>
  <c r="F35" i="8"/>
  <c r="E35" i="8"/>
  <c r="D35" i="8"/>
  <c r="F31" i="8"/>
  <c r="E31" i="8"/>
  <c r="D31" i="8"/>
  <c r="F24" i="8"/>
  <c r="E24" i="8"/>
  <c r="D24" i="8"/>
  <c r="F21" i="8"/>
  <c r="E21" i="8"/>
  <c r="D21" i="8"/>
  <c r="F18" i="8"/>
  <c r="E18" i="8"/>
  <c r="D18" i="8"/>
  <c r="F15" i="8"/>
  <c r="E15" i="8"/>
  <c r="D15" i="8"/>
  <c r="F9" i="8"/>
  <c r="E9" i="8"/>
  <c r="D9" i="8"/>
  <c r="H54" i="10" l="1"/>
  <c r="G54" i="10"/>
  <c r="D27" i="8"/>
  <c r="D7" i="8" s="1"/>
  <c r="D69" i="8" s="1"/>
  <c r="F27" i="8"/>
  <c r="F7" i="8" s="1"/>
  <c r="F69" i="8" s="1"/>
  <c r="E27" i="8"/>
  <c r="E7" i="8" s="1"/>
  <c r="E69" i="8" s="1"/>
  <c r="E242" i="6"/>
  <c r="D217" i="6"/>
  <c r="F122" i="6"/>
  <c r="E122" i="6"/>
  <c r="D122" i="6"/>
  <c r="F82" i="6"/>
  <c r="E82" i="6"/>
  <c r="D82" i="6"/>
  <c r="F296" i="6"/>
  <c r="F289" i="6"/>
  <c r="F285" i="6"/>
  <c r="F274" i="6"/>
  <c r="F269" i="6"/>
  <c r="F262" i="6"/>
  <c r="F256" i="6"/>
  <c r="F253" i="6"/>
  <c r="F247" i="6"/>
  <c r="F242" i="6"/>
  <c r="F238" i="6"/>
  <c r="F234" i="6"/>
  <c r="F223" i="6"/>
  <c r="F217" i="6"/>
  <c r="F167" i="6"/>
  <c r="F112" i="6"/>
  <c r="F56" i="6"/>
  <c r="F7" i="6"/>
  <c r="F60" i="5"/>
  <c r="E60" i="5"/>
  <c r="D60" i="5"/>
  <c r="F56" i="5"/>
  <c r="E56" i="5"/>
  <c r="D56" i="5"/>
  <c r="F41" i="5"/>
  <c r="F36" i="5"/>
  <c r="F32" i="5"/>
  <c r="F25" i="5"/>
  <c r="F22" i="5"/>
  <c r="F19" i="5"/>
  <c r="F16" i="5"/>
  <c r="F10" i="5"/>
  <c r="F282" i="6" l="1"/>
  <c r="F28" i="5"/>
  <c r="F8" i="5" s="1"/>
  <c r="F66" i="5" s="1"/>
  <c r="F5" i="6"/>
  <c r="D296" i="6"/>
  <c r="E289" i="6"/>
  <c r="D289" i="6"/>
  <c r="E285" i="6"/>
  <c r="D285" i="6"/>
  <c r="E167" i="6"/>
  <c r="D167" i="6"/>
  <c r="E112" i="6"/>
  <c r="D112" i="6"/>
  <c r="E56" i="6"/>
  <c r="D56" i="6"/>
  <c r="E7" i="6"/>
  <c r="D7" i="6"/>
  <c r="E41" i="5"/>
  <c r="D41" i="5"/>
  <c r="E25" i="5"/>
  <c r="D25" i="5"/>
  <c r="E22" i="5"/>
  <c r="D22" i="5"/>
  <c r="E19" i="5"/>
  <c r="D19" i="5"/>
  <c r="E16" i="5"/>
  <c r="D16" i="5"/>
  <c r="E10" i="5"/>
  <c r="D10" i="5"/>
  <c r="D282" i="6" l="1"/>
  <c r="E282" i="6"/>
  <c r="F299" i="6"/>
  <c r="E296" i="6"/>
  <c r="E274" i="6"/>
  <c r="D274" i="6"/>
  <c r="E269" i="6"/>
  <c r="D269" i="6"/>
  <c r="E262" i="6"/>
  <c r="D262" i="6"/>
  <c r="E256" i="6"/>
  <c r="D256" i="6"/>
  <c r="E253" i="6"/>
  <c r="D253" i="6"/>
  <c r="E247" i="6"/>
  <c r="D247" i="6"/>
  <c r="D242" i="6"/>
  <c r="E238" i="6"/>
  <c r="D238" i="6"/>
  <c r="E234" i="6"/>
  <c r="D234" i="6"/>
  <c r="E223" i="6"/>
  <c r="D223" i="6"/>
  <c r="E217" i="6"/>
  <c r="E36" i="5"/>
  <c r="D36" i="5"/>
  <c r="E32" i="5"/>
  <c r="D32" i="5"/>
  <c r="E5" i="6" l="1"/>
  <c r="D5" i="6"/>
  <c r="D299" i="6" s="1"/>
  <c r="D28" i="5"/>
  <c r="D8" i="5" s="1"/>
  <c r="D66" i="5" s="1"/>
  <c r="E28" i="5"/>
  <c r="E299" i="6" l="1"/>
  <c r="E8" i="5"/>
  <c r="E66" i="5" l="1"/>
  <c r="G6" i="10"/>
</calcChain>
</file>

<file path=xl/sharedStrings.xml><?xml version="1.0" encoding="utf-8"?>
<sst xmlns="http://schemas.openxmlformats.org/spreadsheetml/2006/main" count="877" uniqueCount="197">
  <si>
    <t>Členenie</t>
  </si>
  <si>
    <t>Názov</t>
  </si>
  <si>
    <t>Schválený</t>
  </si>
  <si>
    <t/>
  </si>
  <si>
    <t>rozpočet</t>
  </si>
  <si>
    <t>€</t>
  </si>
  <si>
    <t>Bežné príjmy</t>
  </si>
  <si>
    <t>Transfery zo štátneho rozpočtu</t>
  </si>
  <si>
    <t>Daňové príjmy</t>
  </si>
  <si>
    <t>Výnos z dane z príjmov</t>
  </si>
  <si>
    <t>Dane z majetku</t>
  </si>
  <si>
    <t>Z pozemkov</t>
  </si>
  <si>
    <t>Zo stavieb</t>
  </si>
  <si>
    <t>Za psa</t>
  </si>
  <si>
    <t>Za ubytovanie</t>
  </si>
  <si>
    <t>Za kom.odpady a a drobný stav.odpad</t>
  </si>
  <si>
    <t>Nedaňové príjmy</t>
  </si>
  <si>
    <t>Z prenajatých budov, priestorov a objektov</t>
  </si>
  <si>
    <t>Ostatné poplatky- správne poplatky</t>
  </si>
  <si>
    <t>223001/2</t>
  </si>
  <si>
    <t>223001/3</t>
  </si>
  <si>
    <t>223001/4</t>
  </si>
  <si>
    <t>223001/5</t>
  </si>
  <si>
    <t>223001/6</t>
  </si>
  <si>
    <t>223001/7</t>
  </si>
  <si>
    <t>Úroky z vkladov</t>
  </si>
  <si>
    <t>Kapitálové príjmy</t>
  </si>
  <si>
    <t>Finančné operácie</t>
  </si>
  <si>
    <t>Príjmy celkom</t>
  </si>
  <si>
    <t>Bežné výdavky</t>
  </si>
  <si>
    <t>01.1.1.6</t>
  </si>
  <si>
    <t>Tarifný plat</t>
  </si>
  <si>
    <t>Príplatky</t>
  </si>
  <si>
    <t>Poistné do Všeobecnej zdrav.poisť.</t>
  </si>
  <si>
    <t>Poistné do Soc.poisť.-nemocenské</t>
  </si>
  <si>
    <t>Poistné do Soc.poisť.-dôchodkové</t>
  </si>
  <si>
    <t>Poistné do Soc.poisť.-úrazové</t>
  </si>
  <si>
    <t>Poistné do Soc.poisť.-invalidné</t>
  </si>
  <si>
    <t>Poistné do Soc.poisť.-nezamestnanosť</t>
  </si>
  <si>
    <t>Poistné do Soc.poisť.-rezervný fond</t>
  </si>
  <si>
    <t>Cestovné náhrady</t>
  </si>
  <si>
    <t>Energie- elektrina</t>
  </si>
  <si>
    <t>Vodné,stočné</t>
  </si>
  <si>
    <t>Poštové a telekomunikačné služby</t>
  </si>
  <si>
    <t>Interierové vybavenie- stôl, stoličky</t>
  </si>
  <si>
    <t>Všeobecný materiál- papier, toner, farby, diskety, tlačivá, lekár.</t>
  </si>
  <si>
    <t>Knihy,časopisy,noviny</t>
  </si>
  <si>
    <t>Pracovné odevy,obuv a prac.pomôcky</t>
  </si>
  <si>
    <t>Palivá ako zdroj energie</t>
  </si>
  <si>
    <t>Reprezentačné</t>
  </si>
  <si>
    <t>Poistenie</t>
  </si>
  <si>
    <t>Auto parkovne,znamka</t>
  </si>
  <si>
    <t>Palivo, mazivá, oleje, špec.kvapaliny</t>
  </si>
  <si>
    <t>Servis</t>
  </si>
  <si>
    <t>Rut.a štand.údržba výpočtovej techniky</t>
  </si>
  <si>
    <t>Školenia,kurzy,semináre</t>
  </si>
  <si>
    <t>Kult.poduj+oslava DPZ</t>
  </si>
  <si>
    <t>Propagácia,reklama,inzercia- Strac.spravodaj</t>
  </si>
  <si>
    <t>Všeobecné služby</t>
  </si>
  <si>
    <t>Špec.služby- audit, archív</t>
  </si>
  <si>
    <t>Náhrada mzdy a platu</t>
  </si>
  <si>
    <t>Štúdie, expetízy a posudky</t>
  </si>
  <si>
    <t>Stravovanie</t>
  </si>
  <si>
    <t>Poistné</t>
  </si>
  <si>
    <t>Prídel do sociálneho fondu</t>
  </si>
  <si>
    <t>Kolky</t>
  </si>
  <si>
    <t>Odmeny a príspevky</t>
  </si>
  <si>
    <t>Transfery rozpočtovej organizácii-spol.úr.</t>
  </si>
  <si>
    <t>Na členské príspevky v združeniach</t>
  </si>
  <si>
    <t>Finančná rozpočtová oblasť</t>
  </si>
  <si>
    <t>Poplatky a odvody-Banka</t>
  </si>
  <si>
    <t>O3.2.0</t>
  </si>
  <si>
    <t>Ochrana pred požiarmi</t>
  </si>
  <si>
    <t>Energie</t>
  </si>
  <si>
    <t>Všeobecný materiál</t>
  </si>
  <si>
    <t>Špeciálny materiál</t>
  </si>
  <si>
    <t>Palivo,mazivá,oleje,špeciál.kvapaliny</t>
  </si>
  <si>
    <t>Servis, údržba, opravy</t>
  </si>
  <si>
    <t>Rut a štand.údržba špeciálnych strojov</t>
  </si>
  <si>
    <t>Odmena preventívar</t>
  </si>
  <si>
    <t>O4.5.1.</t>
  </si>
  <si>
    <t>Cestná doprava</t>
  </si>
  <si>
    <t>Rut a štand.údržba budov, objektov</t>
  </si>
  <si>
    <t>O5.1.0.</t>
  </si>
  <si>
    <t>Nakladanie s odpadmi</t>
  </si>
  <si>
    <t>Odp.nádoby</t>
  </si>
  <si>
    <t>Všeobecné služby- Brantner</t>
  </si>
  <si>
    <t>O5.3.0.</t>
  </si>
  <si>
    <t>Znižovanie znečisťovania</t>
  </si>
  <si>
    <t>Údržba- park, zastávka, koše, lavičky</t>
  </si>
  <si>
    <t>Material-vrecia,metla,lopata,farba,stetce</t>
  </si>
  <si>
    <t>O6.2.0.</t>
  </si>
  <si>
    <t>Rozvoj obce</t>
  </si>
  <si>
    <t>Energie- pavilón, záchody</t>
  </si>
  <si>
    <t>Poh.hmoty-brigádypíla,</t>
  </si>
  <si>
    <t>O6.3.0.</t>
  </si>
  <si>
    <t>Zásobovanie vodou</t>
  </si>
  <si>
    <t>Vodovody,kanálizác</t>
  </si>
  <si>
    <t>O6.4.0.</t>
  </si>
  <si>
    <t>Verejné osvetlenie</t>
  </si>
  <si>
    <t>Materiál-ziarovky,ističe</t>
  </si>
  <si>
    <t>Odmeny za údržbu ver.osv.</t>
  </si>
  <si>
    <t>O8.2.0.9.</t>
  </si>
  <si>
    <t>Ostat.kult.služby-Kult.spol.zar Pelc</t>
  </si>
  <si>
    <t>Všeobecný materiál- štetce,farby,cement</t>
  </si>
  <si>
    <t>Konkurzy, súťaže- podujatia kult. a šport.</t>
  </si>
  <si>
    <t>Služby-fekal</t>
  </si>
  <si>
    <t>O8.3.0.</t>
  </si>
  <si>
    <t>Vysielacie a vydavateľské služby-kablov.</t>
  </si>
  <si>
    <t>Rut a štandard.údržba telekomunuk.techn</t>
  </si>
  <si>
    <t>Odmeny za prípojky</t>
  </si>
  <si>
    <t>O8.4.0.</t>
  </si>
  <si>
    <t>Náboženské a iné spoločenské služby</t>
  </si>
  <si>
    <t>Rut a štand.údržba budov, objektov- cintorín</t>
  </si>
  <si>
    <t>Transfery na členské príspevky- ZMOS</t>
  </si>
  <si>
    <t>Materiál-drevo cint, farby</t>
  </si>
  <si>
    <t>Kapitálové výdavky</t>
  </si>
  <si>
    <t>Rekonštrukcia a modernizácia</t>
  </si>
  <si>
    <t>Splatenie výpožičky</t>
  </si>
  <si>
    <t>Výdavky celkom</t>
  </si>
  <si>
    <t>Skutočnosť</t>
  </si>
  <si>
    <t>223001/8</t>
  </si>
  <si>
    <t>Rut.a štand.údržba prac.odevov</t>
  </si>
  <si>
    <t>Dane</t>
  </si>
  <si>
    <t>Všeobecný material</t>
  </si>
  <si>
    <t>Z náhrad poistného plnenia</t>
  </si>
  <si>
    <t>Kód</t>
  </si>
  <si>
    <t>zdroja</t>
  </si>
  <si>
    <t>Zo štátneho rozpočtu</t>
  </si>
  <si>
    <t>REGOB</t>
  </si>
  <si>
    <t>11N1</t>
  </si>
  <si>
    <t>Projekt ŠFM</t>
  </si>
  <si>
    <t>ŠFM</t>
  </si>
  <si>
    <t>11N2</t>
  </si>
  <si>
    <t>Spolufinancovanie ŠFM - úrad vlády</t>
  </si>
  <si>
    <t>11T1</t>
  </si>
  <si>
    <t>ESF prostr.ES</t>
  </si>
  <si>
    <t>ÚPSVAR</t>
  </si>
  <si>
    <t>ESF prostr.ŠR</t>
  </si>
  <si>
    <t>Dane za špecifické služby</t>
  </si>
  <si>
    <t>Káblová televízia</t>
  </si>
  <si>
    <t>Odpadové nádoby</t>
  </si>
  <si>
    <t>Vyhlásenie v MR</t>
  </si>
  <si>
    <t>Verejné WC Ladová</t>
  </si>
  <si>
    <t>Recyklačný fond</t>
  </si>
  <si>
    <t>Za stravné</t>
  </si>
  <si>
    <t>223001/9</t>
  </si>
  <si>
    <t>Za súťaž podkl.VO TIC</t>
  </si>
  <si>
    <t>Vratky</t>
  </si>
  <si>
    <t>Všeobecné verejné služby</t>
  </si>
  <si>
    <t xml:space="preserve">Kód </t>
  </si>
  <si>
    <t>Výpočtová technika</t>
  </si>
  <si>
    <t>Nájomné</t>
  </si>
  <si>
    <t>Odmeny zam.mimo prac.pomeru</t>
  </si>
  <si>
    <t>ŠFM - úrad vlády</t>
  </si>
  <si>
    <t>11T2</t>
  </si>
  <si>
    <t>ESF -prostr ŠR</t>
  </si>
  <si>
    <t>Výdavky obce</t>
  </si>
  <si>
    <t>Rut a štand.údržba prevádzkových strojov</t>
  </si>
  <si>
    <t>Rut a štand.údržba špec.strojov</t>
  </si>
  <si>
    <t>Rozpočet obce Stratená na rok 2013</t>
  </si>
  <si>
    <t>1.- 8.</t>
  </si>
  <si>
    <t xml:space="preserve">Návrh </t>
  </si>
  <si>
    <t>na úpravu</t>
  </si>
  <si>
    <t>Školstvo</t>
  </si>
  <si>
    <t>223001/10</t>
  </si>
  <si>
    <t>Slov.vod.podn.</t>
  </si>
  <si>
    <t>Prevod prostriedkov</t>
  </si>
  <si>
    <t>1.-8.</t>
  </si>
  <si>
    <t>Návrh</t>
  </si>
  <si>
    <t>Obci</t>
  </si>
  <si>
    <t>Poistné do ost.zdrav.poist.</t>
  </si>
  <si>
    <t>Cestovné náhrady - tuzemské</t>
  </si>
  <si>
    <t>Cestovné náhrady - zahraničné</t>
  </si>
  <si>
    <t>Komunikačná infraštruktúra</t>
  </si>
  <si>
    <t>Softvér</t>
  </si>
  <si>
    <t>Školenia, kurzy, semináre</t>
  </si>
  <si>
    <t>Propagácia, inzercia, reklama</t>
  </si>
  <si>
    <t>Špeciálne služby</t>
  </si>
  <si>
    <t>Poplatky a odvody</t>
  </si>
  <si>
    <t>Transfery obci</t>
  </si>
  <si>
    <t>Konkurzy a súťaže</t>
  </si>
  <si>
    <t>Realizácia nových stavieb</t>
  </si>
  <si>
    <t>Hrobové miesta</t>
  </si>
  <si>
    <t>1.polrok</t>
  </si>
  <si>
    <t>Upravený</t>
  </si>
  <si>
    <t>Peniaze na cesty</t>
  </si>
  <si>
    <t>Prijaté zálohy</t>
  </si>
  <si>
    <t>04.5.1.</t>
  </si>
  <si>
    <t>Materiál</t>
  </si>
  <si>
    <t>Rozdiel</t>
  </si>
  <si>
    <t>%</t>
  </si>
  <si>
    <t xml:space="preserve"> 01.6.0</t>
  </si>
  <si>
    <t>Voľby</t>
  </si>
  <si>
    <t xml:space="preserve"> 01.1.2</t>
  </si>
  <si>
    <t>Prepravné</t>
  </si>
  <si>
    <t>Odmeny zamestnancov mimi prac.pom.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</si>
</sst>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8" x14ac:knownFonts="1">
    <font>
      <sz val="10"/>
      <name val="SimSun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rgb="FF0D0D0D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color rgb="FF0D0D0D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1DA"/>
        <bgColor rgb="FFC0C0C0"/>
      </patternFill>
    </fill>
    <fill>
      <patternFill patternType="solid">
        <fgColor theme="0"/>
        <bgColor rgb="FFE6E6FF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DCE6F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rgb="FFC0C0C0"/>
      </patternFill>
    </fill>
    <fill>
      <patternFill patternType="solid">
        <fgColor theme="8" tint="0.79998168889431442"/>
        <bgColor rgb="FFCCC1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CE6F2"/>
      </patternFill>
    </fill>
    <fill>
      <patternFill patternType="solid">
        <fgColor theme="7" tint="0.79998168889431442"/>
        <bgColor rgb="FFE6E6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C1DA"/>
      </patternFill>
    </fill>
  </fills>
  <borders count="6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3"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10" xfId="0" applyFont="1" applyFill="1" applyBorder="1"/>
    <xf numFmtId="0" fontId="4" fillId="2" borderId="1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6" fillId="0" borderId="7" xfId="0" applyFont="1" applyBorder="1"/>
    <xf numFmtId="0" fontId="5" fillId="0" borderId="7" xfId="0" applyFont="1" applyBorder="1"/>
    <xf numFmtId="0" fontId="1" fillId="0" borderId="15" xfId="0" applyFont="1" applyBorder="1" applyAlignment="1">
      <alignment horizontal="center"/>
    </xf>
    <xf numFmtId="0" fontId="4" fillId="0" borderId="7" xfId="0" applyFont="1" applyBorder="1"/>
    <xf numFmtId="0" fontId="7" fillId="0" borderId="7" xfId="0" applyFont="1" applyBorder="1"/>
    <xf numFmtId="0" fontId="1" fillId="0" borderId="7" xfId="0" applyFont="1" applyBorder="1"/>
    <xf numFmtId="0" fontId="1" fillId="0" borderId="15" xfId="0" applyFont="1" applyBorder="1"/>
    <xf numFmtId="0" fontId="4" fillId="2" borderId="0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7" xfId="0" applyFont="1" applyBorder="1"/>
    <xf numFmtId="3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/>
    <xf numFmtId="3" fontId="1" fillId="0" borderId="7" xfId="0" applyNumberFormat="1" applyFont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/>
    <xf numFmtId="0" fontId="4" fillId="4" borderId="0" xfId="0" applyFont="1" applyFill="1" applyBorder="1"/>
    <xf numFmtId="0" fontId="1" fillId="5" borderId="0" xfId="0" applyFont="1" applyFill="1" applyBorder="1" applyAlignment="1">
      <alignment horizontal="center"/>
    </xf>
    <xf numFmtId="0" fontId="1" fillId="6" borderId="0" xfId="0" applyFont="1" applyFill="1" applyBorder="1"/>
    <xf numFmtId="0" fontId="1" fillId="5" borderId="0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5" fillId="0" borderId="19" xfId="0" applyFont="1" applyBorder="1"/>
    <xf numFmtId="0" fontId="1" fillId="0" borderId="19" xfId="0" applyFont="1" applyBorder="1"/>
    <xf numFmtId="0" fontId="7" fillId="0" borderId="19" xfId="0" applyFont="1" applyBorder="1"/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2" borderId="26" xfId="0" applyFont="1" applyFill="1" applyBorder="1"/>
    <xf numFmtId="2" fontId="1" fillId="0" borderId="7" xfId="0" applyNumberFormat="1" applyFont="1" applyBorder="1"/>
    <xf numFmtId="0" fontId="1" fillId="0" borderId="0" xfId="0" applyFont="1" applyAlignment="1">
      <alignment horizontal="center"/>
    </xf>
    <xf numFmtId="2" fontId="1" fillId="0" borderId="19" xfId="0" applyNumberFormat="1" applyFont="1" applyBorder="1"/>
    <xf numFmtId="2" fontId="1" fillId="0" borderId="0" xfId="0" applyNumberFormat="1" applyFont="1" applyBorder="1"/>
    <xf numFmtId="0" fontId="1" fillId="9" borderId="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2" fontId="5" fillId="0" borderId="19" xfId="0" applyNumberFormat="1" applyFont="1" applyBorder="1"/>
    <xf numFmtId="2" fontId="1" fillId="0" borderId="21" xfId="0" applyNumberFormat="1" applyFont="1" applyBorder="1"/>
    <xf numFmtId="0" fontId="1" fillId="0" borderId="25" xfId="0" applyFont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center"/>
    </xf>
    <xf numFmtId="3" fontId="4" fillId="4" borderId="0" xfId="0" applyNumberFormat="1" applyFont="1" applyFill="1" applyBorder="1"/>
    <xf numFmtId="3" fontId="1" fillId="0" borderId="0" xfId="0" applyNumberFormat="1" applyFont="1" applyBorder="1"/>
    <xf numFmtId="3" fontId="4" fillId="0" borderId="7" xfId="0" applyNumberFormat="1" applyFont="1" applyBorder="1"/>
    <xf numFmtId="0" fontId="1" fillId="0" borderId="14" xfId="0" applyFont="1" applyBorder="1"/>
    <xf numFmtId="2" fontId="1" fillId="0" borderId="8" xfId="0" applyNumberFormat="1" applyFont="1" applyBorder="1"/>
    <xf numFmtId="2" fontId="7" fillId="0" borderId="19" xfId="0" applyNumberFormat="1" applyFont="1" applyBorder="1"/>
    <xf numFmtId="4" fontId="4" fillId="0" borderId="19" xfId="0" applyNumberFormat="1" applyFont="1" applyBorder="1"/>
    <xf numFmtId="0" fontId="1" fillId="9" borderId="1" xfId="0" applyFont="1" applyFill="1" applyBorder="1"/>
    <xf numFmtId="0" fontId="1" fillId="9" borderId="9" xfId="0" applyFont="1" applyFill="1" applyBorder="1"/>
    <xf numFmtId="0" fontId="1" fillId="0" borderId="21" xfId="0" applyFont="1" applyBorder="1"/>
    <xf numFmtId="0" fontId="4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9" xfId="0" applyFont="1" applyBorder="1"/>
    <xf numFmtId="0" fontId="4" fillId="0" borderId="15" xfId="0" applyFont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7" xfId="0" applyFont="1" applyBorder="1"/>
    <xf numFmtId="3" fontId="4" fillId="0" borderId="17" xfId="0" applyNumberFormat="1" applyFont="1" applyBorder="1"/>
    <xf numFmtId="2" fontId="4" fillId="0" borderId="17" xfId="0" applyNumberFormat="1" applyFont="1" applyBorder="1"/>
    <xf numFmtId="0" fontId="1" fillId="10" borderId="32" xfId="0" applyFont="1" applyFill="1" applyBorder="1" applyAlignment="1">
      <alignment horizontal="center"/>
    </xf>
    <xf numFmtId="0" fontId="1" fillId="12" borderId="33" xfId="0" applyFont="1" applyFill="1" applyBorder="1"/>
    <xf numFmtId="0" fontId="3" fillId="12" borderId="34" xfId="0" applyFont="1" applyFill="1" applyBorder="1"/>
    <xf numFmtId="0" fontId="1" fillId="13" borderId="27" xfId="0" applyFont="1" applyFill="1" applyBorder="1" applyAlignment="1">
      <alignment horizontal="center"/>
    </xf>
    <xf numFmtId="0" fontId="1" fillId="14" borderId="28" xfId="0" applyFont="1" applyFill="1" applyBorder="1"/>
    <xf numFmtId="0" fontId="4" fillId="14" borderId="29" xfId="0" applyFont="1" applyFill="1" applyBorder="1"/>
    <xf numFmtId="0" fontId="1" fillId="13" borderId="15" xfId="0" applyFont="1" applyFill="1" applyBorder="1"/>
    <xf numFmtId="0" fontId="1" fillId="14" borderId="7" xfId="0" applyFont="1" applyFill="1" applyBorder="1" applyAlignment="1">
      <alignment horizontal="center"/>
    </xf>
    <xf numFmtId="0" fontId="4" fillId="14" borderId="11" xfId="0" applyFont="1" applyFill="1" applyBorder="1"/>
    <xf numFmtId="0" fontId="4" fillId="14" borderId="5" xfId="0" applyFont="1" applyFill="1" applyBorder="1"/>
    <xf numFmtId="0" fontId="1" fillId="15" borderId="29" xfId="0" applyFont="1" applyFill="1" applyBorder="1"/>
    <xf numFmtId="0" fontId="4" fillId="15" borderId="29" xfId="0" applyFont="1" applyFill="1" applyBorder="1"/>
    <xf numFmtId="0" fontId="4" fillId="15" borderId="30" xfId="0" applyFont="1" applyFill="1" applyBorder="1"/>
    <xf numFmtId="3" fontId="4" fillId="15" borderId="29" xfId="0" applyNumberFormat="1" applyFont="1" applyFill="1" applyBorder="1"/>
    <xf numFmtId="0" fontId="1" fillId="15" borderId="7" xfId="0" applyFont="1" applyFill="1" applyBorder="1"/>
    <xf numFmtId="0" fontId="4" fillId="15" borderId="7" xfId="0" applyFont="1" applyFill="1" applyBorder="1"/>
    <xf numFmtId="0" fontId="1" fillId="12" borderId="34" xfId="0" applyFont="1" applyFill="1" applyBorder="1"/>
    <xf numFmtId="2" fontId="4" fillId="12" borderId="34" xfId="0" applyNumberFormat="1" applyFont="1" applyFill="1" applyBorder="1"/>
    <xf numFmtId="2" fontId="4" fillId="12" borderId="35" xfId="0" applyNumberFormat="1" applyFont="1" applyFill="1" applyBorder="1"/>
    <xf numFmtId="0" fontId="4" fillId="12" borderId="34" xfId="0" applyFont="1" applyFill="1" applyBorder="1"/>
    <xf numFmtId="0" fontId="4" fillId="2" borderId="26" xfId="0" applyFont="1" applyFill="1" applyBorder="1" applyAlignment="1">
      <alignment horizontal="center"/>
    </xf>
    <xf numFmtId="0" fontId="4" fillId="14" borderId="7" xfId="0" applyFont="1" applyFill="1" applyBorder="1"/>
    <xf numFmtId="0" fontId="1" fillId="11" borderId="3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14" borderId="8" xfId="0" applyFont="1" applyFill="1" applyBorder="1"/>
    <xf numFmtId="0" fontId="5" fillId="0" borderId="8" xfId="0" applyFont="1" applyBorder="1"/>
    <xf numFmtId="0" fontId="1" fillId="0" borderId="8" xfId="0" applyFont="1" applyBorder="1"/>
    <xf numFmtId="2" fontId="5" fillId="0" borderId="8" xfId="0" applyNumberFormat="1" applyFont="1" applyBorder="1"/>
    <xf numFmtId="0" fontId="7" fillId="0" borderId="8" xfId="0" applyFont="1" applyBorder="1"/>
    <xf numFmtId="2" fontId="1" fillId="8" borderId="8" xfId="0" applyNumberFormat="1" applyFont="1" applyFill="1" applyBorder="1"/>
    <xf numFmtId="2" fontId="1" fillId="8" borderId="18" xfId="0" applyNumberFormat="1" applyFont="1" applyFill="1" applyBorder="1"/>
    <xf numFmtId="0" fontId="4" fillId="8" borderId="14" xfId="0" applyFont="1" applyFill="1" applyBorder="1"/>
    <xf numFmtId="0" fontId="1" fillId="6" borderId="37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8" borderId="4" xfId="0" applyFont="1" applyFill="1" applyBorder="1"/>
    <xf numFmtId="2" fontId="1" fillId="8" borderId="38" xfId="0" applyNumberFormat="1" applyFont="1" applyFill="1" applyBorder="1"/>
    <xf numFmtId="0" fontId="1" fillId="0" borderId="40" xfId="0" applyFont="1" applyBorder="1" applyAlignment="1">
      <alignment horizontal="center"/>
    </xf>
    <xf numFmtId="0" fontId="1" fillId="0" borderId="42" xfId="0" applyFont="1" applyBorder="1"/>
    <xf numFmtId="2" fontId="1" fillId="0" borderId="43" xfId="0" applyNumberFormat="1" applyFont="1" applyBorder="1"/>
    <xf numFmtId="2" fontId="1" fillId="8" borderId="44" xfId="0" applyNumberFormat="1" applyFont="1" applyFill="1" applyBorder="1"/>
    <xf numFmtId="0" fontId="1" fillId="0" borderId="41" xfId="0" applyFont="1" applyBorder="1" applyAlignment="1">
      <alignment horizontal="center"/>
    </xf>
    <xf numFmtId="2" fontId="4" fillId="14" borderId="29" xfId="0" applyNumberFormat="1" applyFont="1" applyFill="1" applyBorder="1"/>
    <xf numFmtId="0" fontId="4" fillId="14" borderId="31" xfId="0" applyFont="1" applyFill="1" applyBorder="1"/>
    <xf numFmtId="2" fontId="4" fillId="12" borderId="36" xfId="0" applyNumberFormat="1" applyFont="1" applyFill="1" applyBorder="1"/>
    <xf numFmtId="2" fontId="7" fillId="0" borderId="7" xfId="0" applyNumberFormat="1" applyFont="1" applyBorder="1"/>
    <xf numFmtId="0" fontId="1" fillId="0" borderId="38" xfId="0" applyFont="1" applyBorder="1" applyAlignment="1">
      <alignment horizontal="center"/>
    </xf>
    <xf numFmtId="0" fontId="1" fillId="0" borderId="23" xfId="0" applyFont="1" applyBorder="1"/>
    <xf numFmtId="0" fontId="1" fillId="13" borderId="7" xfId="0" applyFont="1" applyFill="1" applyBorder="1"/>
    <xf numFmtId="2" fontId="4" fillId="15" borderId="7" xfId="0" applyNumberFormat="1" applyFont="1" applyFill="1" applyBorder="1"/>
    <xf numFmtId="4" fontId="4" fillId="15" borderId="29" xfId="0" applyNumberFormat="1" applyFont="1" applyFill="1" applyBorder="1"/>
    <xf numFmtId="3" fontId="4" fillId="15" borderId="31" xfId="0" applyNumberFormat="1" applyFont="1" applyFill="1" applyBorder="1"/>
    <xf numFmtId="0" fontId="4" fillId="4" borderId="14" xfId="0" applyFont="1" applyFill="1" applyBorder="1"/>
    <xf numFmtId="4" fontId="4" fillId="0" borderId="8" xfId="0" applyNumberFormat="1" applyFont="1" applyBorder="1"/>
    <xf numFmtId="2" fontId="1" fillId="0" borderId="14" xfId="0" applyNumberFormat="1" applyFont="1" applyBorder="1"/>
    <xf numFmtId="2" fontId="4" fillId="0" borderId="18" xfId="0" applyNumberFormat="1" applyFont="1" applyBorder="1"/>
    <xf numFmtId="0" fontId="4" fillId="15" borderId="31" xfId="0" applyFont="1" applyFill="1" applyBorder="1"/>
    <xf numFmtId="0" fontId="1" fillId="0" borderId="18" xfId="0" applyFont="1" applyBorder="1"/>
    <xf numFmtId="2" fontId="1" fillId="8" borderId="39" xfId="0" applyNumberFormat="1" applyFont="1" applyFill="1" applyBorder="1"/>
    <xf numFmtId="1" fontId="1" fillId="0" borderId="7" xfId="0" applyNumberFormat="1" applyFont="1" applyBorder="1"/>
    <xf numFmtId="1" fontId="1" fillId="0" borderId="7" xfId="0" applyNumberFormat="1" applyFont="1" applyBorder="1" applyAlignment="1">
      <alignment horizontal="right"/>
    </xf>
    <xf numFmtId="0" fontId="7" fillId="0" borderId="7" xfId="0" applyFont="1" applyBorder="1" applyAlignment="1">
      <alignment horizontal="left"/>
    </xf>
    <xf numFmtId="1" fontId="7" fillId="0" borderId="7" xfId="0" applyNumberFormat="1" applyFont="1" applyBorder="1"/>
    <xf numFmtId="1" fontId="1" fillId="0" borderId="0" xfId="0" applyNumberFormat="1" applyFont="1" applyBorder="1"/>
    <xf numFmtId="0" fontId="9" fillId="9" borderId="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11" borderId="20" xfId="0" applyFont="1" applyFill="1" applyBorder="1" applyAlignment="1">
      <alignment horizontal="center"/>
    </xf>
    <xf numFmtId="0" fontId="9" fillId="9" borderId="37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4" xfId="0" applyFont="1" applyFill="1" applyBorder="1"/>
    <xf numFmtId="0" fontId="9" fillId="3" borderId="4" xfId="0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0" fontId="9" fillId="0" borderId="19" xfId="0" applyFont="1" applyBorder="1"/>
    <xf numFmtId="0" fontId="9" fillId="13" borderId="7" xfId="0" applyFont="1" applyFill="1" applyBorder="1"/>
    <xf numFmtId="0" fontId="9" fillId="0" borderId="10" xfId="0" applyFont="1" applyBorder="1"/>
    <xf numFmtId="0" fontId="9" fillId="0" borderId="7" xfId="0" applyFont="1" applyBorder="1" applyAlignment="1">
      <alignment horizontal="center"/>
    </xf>
    <xf numFmtId="0" fontId="12" fillId="0" borderId="7" xfId="0" applyFont="1" applyBorder="1"/>
    <xf numFmtId="0" fontId="11" fillId="0" borderId="7" xfId="0" applyFont="1" applyBorder="1"/>
    <xf numFmtId="0" fontId="9" fillId="0" borderId="10" xfId="0" applyFont="1" applyBorder="1" applyAlignment="1">
      <alignment horizontal="center"/>
    </xf>
    <xf numFmtId="2" fontId="11" fillId="0" borderId="7" xfId="0" applyNumberFormat="1" applyFont="1" applyBorder="1"/>
    <xf numFmtId="0" fontId="9" fillId="0" borderId="7" xfId="0" applyFont="1" applyBorder="1"/>
    <xf numFmtId="2" fontId="9" fillId="0" borderId="7" xfId="0" applyNumberFormat="1" applyFont="1" applyBorder="1"/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2" fillId="0" borderId="5" xfId="0" applyFont="1" applyBorder="1"/>
    <xf numFmtId="0" fontId="11" fillId="0" borderId="5" xfId="0" applyFont="1" applyBorder="1"/>
    <xf numFmtId="2" fontId="11" fillId="0" borderId="5" xfId="0" applyNumberFormat="1" applyFont="1" applyBorder="1"/>
    <xf numFmtId="2" fontId="11" fillId="0" borderId="6" xfId="0" applyNumberFormat="1" applyFont="1" applyBorder="1"/>
    <xf numFmtId="0" fontId="9" fillId="0" borderId="15" xfId="0" applyFont="1" applyBorder="1" applyAlignment="1">
      <alignment horizontal="center"/>
    </xf>
    <xf numFmtId="2" fontId="9" fillId="0" borderId="19" xfId="0" applyNumberFormat="1" applyFont="1" applyBorder="1"/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2" fontId="11" fillId="0" borderId="8" xfId="0" applyNumberFormat="1" applyFont="1" applyBorder="1"/>
    <xf numFmtId="0" fontId="11" fillId="0" borderId="24" xfId="0" applyFont="1" applyBorder="1" applyAlignment="1">
      <alignment horizontal="center"/>
    </xf>
    <xf numFmtId="0" fontId="13" fillId="0" borderId="7" xfId="0" applyFont="1" applyBorder="1"/>
    <xf numFmtId="0" fontId="9" fillId="0" borderId="2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applyFont="1" applyBorder="1"/>
    <xf numFmtId="2" fontId="9" fillId="0" borderId="21" xfId="0" applyNumberFormat="1" applyFont="1" applyBorder="1"/>
    <xf numFmtId="0" fontId="9" fillId="13" borderId="27" xfId="0" applyFont="1" applyFill="1" applyBorder="1" applyAlignment="1">
      <alignment horizontal="center"/>
    </xf>
    <xf numFmtId="0" fontId="9" fillId="14" borderId="28" xfId="0" applyFont="1" applyFill="1" applyBorder="1"/>
    <xf numFmtId="0" fontId="10" fillId="14" borderId="29" xfId="0" applyFont="1" applyFill="1" applyBorder="1"/>
    <xf numFmtId="2" fontId="10" fillId="14" borderId="29" xfId="0" applyNumberFormat="1" applyFont="1" applyFill="1" applyBorder="1"/>
    <xf numFmtId="0" fontId="9" fillId="6" borderId="37" xfId="0" applyFont="1" applyFill="1" applyBorder="1" applyAlignment="1">
      <alignment horizontal="center"/>
    </xf>
    <xf numFmtId="0" fontId="9" fillId="8" borderId="23" xfId="0" applyFont="1" applyFill="1" applyBorder="1" applyAlignment="1">
      <alignment horizontal="center"/>
    </xf>
    <xf numFmtId="0" fontId="9" fillId="8" borderId="4" xfId="0" applyFont="1" applyFill="1" applyBorder="1"/>
    <xf numFmtId="2" fontId="9" fillId="8" borderId="38" xfId="0" applyNumberFormat="1" applyFont="1" applyFill="1" applyBorder="1"/>
    <xf numFmtId="0" fontId="9" fillId="0" borderId="25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/>
    <xf numFmtId="2" fontId="9" fillId="0" borderId="43" xfId="0" applyNumberFormat="1" applyFont="1" applyBorder="1"/>
    <xf numFmtId="0" fontId="9" fillId="0" borderId="42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2" fillId="0" borderId="42" xfId="0" applyFont="1" applyBorder="1"/>
    <xf numFmtId="0" fontId="11" fillId="0" borderId="42" xfId="0" applyFont="1" applyBorder="1"/>
    <xf numFmtId="2" fontId="9" fillId="0" borderId="42" xfId="0" applyNumberFormat="1" applyFont="1" applyBorder="1"/>
    <xf numFmtId="2" fontId="11" fillId="0" borderId="11" xfId="0" applyNumberFormat="1" applyFont="1" applyBorder="1"/>
    <xf numFmtId="0" fontId="11" fillId="0" borderId="45" xfId="0" applyFont="1" applyBorder="1" applyAlignment="1">
      <alignment horizontal="center"/>
    </xf>
    <xf numFmtId="0" fontId="13" fillId="0" borderId="5" xfId="0" applyFont="1" applyBorder="1"/>
    <xf numFmtId="0" fontId="13" fillId="0" borderId="11" xfId="0" applyFont="1" applyBorder="1"/>
    <xf numFmtId="0" fontId="9" fillId="0" borderId="37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2" fillId="0" borderId="4" xfId="0" applyFont="1" applyBorder="1"/>
    <xf numFmtId="0" fontId="13" fillId="0" borderId="4" xfId="0" applyFont="1" applyBorder="1"/>
    <xf numFmtId="0" fontId="13" fillId="0" borderId="38" xfId="0" applyFont="1" applyBorder="1"/>
    <xf numFmtId="0" fontId="9" fillId="0" borderId="45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0" fillId="0" borderId="4" xfId="0" applyFont="1" applyBorder="1"/>
    <xf numFmtId="0" fontId="9" fillId="0" borderId="4" xfId="0" applyFont="1" applyBorder="1"/>
    <xf numFmtId="2" fontId="9" fillId="0" borderId="38" xfId="0" applyNumberFormat="1" applyFont="1" applyBorder="1"/>
    <xf numFmtId="0" fontId="11" fillId="0" borderId="11" xfId="0" applyFont="1" applyBorder="1"/>
    <xf numFmtId="2" fontId="9" fillId="0" borderId="10" xfId="0" applyNumberFormat="1" applyFont="1" applyBorder="1"/>
    <xf numFmtId="2" fontId="11" fillId="0" borderId="42" xfId="0" applyNumberFormat="1" applyFont="1" applyBorder="1"/>
    <xf numFmtId="2" fontId="11" fillId="0" borderId="10" xfId="0" applyNumberFormat="1" applyFont="1" applyBorder="1"/>
    <xf numFmtId="0" fontId="9" fillId="0" borderId="43" xfId="0" applyFont="1" applyBorder="1"/>
    <xf numFmtId="2" fontId="11" fillId="0" borderId="0" xfId="0" applyNumberFormat="1" applyFont="1" applyBorder="1"/>
    <xf numFmtId="0" fontId="10" fillId="8" borderId="0" xfId="0" applyFont="1" applyFill="1" applyBorder="1"/>
    <xf numFmtId="2" fontId="9" fillId="8" borderId="7" xfId="0" applyNumberFormat="1" applyFont="1" applyFill="1" applyBorder="1"/>
    <xf numFmtId="0" fontId="9" fillId="2" borderId="26" xfId="0" applyFont="1" applyFill="1" applyBorder="1"/>
    <xf numFmtId="0" fontId="10" fillId="2" borderId="26" xfId="0" applyFont="1" applyFill="1" applyBorder="1" applyAlignment="1">
      <alignment horizontal="center"/>
    </xf>
    <xf numFmtId="0" fontId="10" fillId="7" borderId="26" xfId="0" applyFont="1" applyFill="1" applyBorder="1" applyAlignment="1">
      <alignment horizontal="center"/>
    </xf>
    <xf numFmtId="0" fontId="9" fillId="13" borderId="27" xfId="0" applyFont="1" applyFill="1" applyBorder="1"/>
    <xf numFmtId="0" fontId="9" fillId="14" borderId="29" xfId="0" applyFont="1" applyFill="1" applyBorder="1" applyAlignment="1">
      <alignment horizontal="center"/>
    </xf>
    <xf numFmtId="0" fontId="9" fillId="0" borderId="46" xfId="0" applyFont="1" applyBorder="1"/>
    <xf numFmtId="0" fontId="9" fillId="0" borderId="46" xfId="0" applyFont="1" applyBorder="1" applyAlignment="1">
      <alignment horizontal="center"/>
    </xf>
    <xf numFmtId="2" fontId="9" fillId="8" borderId="17" xfId="0" applyNumberFormat="1" applyFont="1" applyFill="1" applyBorder="1"/>
    <xf numFmtId="2" fontId="11" fillId="0" borderId="17" xfId="0" applyNumberFormat="1" applyFont="1" applyBorder="1"/>
    <xf numFmtId="0" fontId="1" fillId="0" borderId="48" xfId="0" applyFont="1" applyBorder="1" applyAlignment="1">
      <alignment horizontal="center"/>
    </xf>
    <xf numFmtId="0" fontId="1" fillId="0" borderId="49" xfId="0" applyFont="1" applyBorder="1"/>
    <xf numFmtId="0" fontId="4" fillId="8" borderId="49" xfId="0" applyFont="1" applyFill="1" applyBorder="1"/>
    <xf numFmtId="2" fontId="5" fillId="0" borderId="49" xfId="0" applyNumberFormat="1" applyFont="1" applyBorder="1"/>
    <xf numFmtId="2" fontId="5" fillId="0" borderId="50" xfId="0" applyNumberFormat="1" applyFont="1" applyBorder="1"/>
    <xf numFmtId="0" fontId="9" fillId="16" borderId="16" xfId="0" applyFont="1" applyFill="1" applyBorder="1" applyAlignment="1">
      <alignment horizontal="center"/>
    </xf>
    <xf numFmtId="0" fontId="9" fillId="17" borderId="17" xfId="0" applyFont="1" applyFill="1" applyBorder="1"/>
    <xf numFmtId="0" fontId="15" fillId="17" borderId="17" xfId="0" applyFont="1" applyFill="1" applyBorder="1"/>
    <xf numFmtId="1" fontId="15" fillId="17" borderId="17" xfId="0" applyNumberFormat="1" applyFont="1" applyFill="1" applyBorder="1"/>
    <xf numFmtId="2" fontId="15" fillId="17" borderId="17" xfId="0" applyNumberFormat="1" applyFont="1" applyFill="1" applyBorder="1"/>
    <xf numFmtId="0" fontId="9" fillId="11" borderId="2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4" fillId="11" borderId="39" xfId="0" applyFont="1" applyFill="1" applyBorder="1" applyAlignment="1">
      <alignment horizontal="center"/>
    </xf>
    <xf numFmtId="0" fontId="9" fillId="0" borderId="51" xfId="0" applyFont="1" applyBorder="1"/>
    <xf numFmtId="0" fontId="15" fillId="7" borderId="52" xfId="0" applyFont="1" applyFill="1" applyBorder="1" applyAlignment="1">
      <alignment horizontal="center"/>
    </xf>
    <xf numFmtId="2" fontId="13" fillId="0" borderId="42" xfId="0" applyNumberFormat="1" applyFont="1" applyBorder="1"/>
    <xf numFmtId="2" fontId="13" fillId="13" borderId="2" xfId="0" applyNumberFormat="1" applyFont="1" applyFill="1" applyBorder="1"/>
    <xf numFmtId="2" fontId="13" fillId="16" borderId="17" xfId="0" applyNumberFormat="1" applyFont="1" applyFill="1" applyBorder="1"/>
    <xf numFmtId="2" fontId="16" fillId="16" borderId="18" xfId="0" applyNumberFormat="1" applyFont="1" applyFill="1" applyBorder="1"/>
    <xf numFmtId="2" fontId="9" fillId="0" borderId="47" xfId="0" applyNumberFormat="1" applyFont="1" applyBorder="1"/>
    <xf numFmtId="2" fontId="11" fillId="0" borderId="44" xfId="0" applyNumberFormat="1" applyFont="1" applyBorder="1"/>
    <xf numFmtId="2" fontId="11" fillId="0" borderId="47" xfId="0" applyNumberFormat="1" applyFont="1" applyBorder="1"/>
    <xf numFmtId="2" fontId="13" fillId="0" borderId="39" xfId="0" applyNumberFormat="1" applyFont="1" applyBorder="1"/>
    <xf numFmtId="2" fontId="11" fillId="0" borderId="39" xfId="0" applyNumberFormat="1" applyFont="1" applyBorder="1"/>
    <xf numFmtId="2" fontId="13" fillId="0" borderId="6" xfId="0" applyNumberFormat="1" applyFont="1" applyBorder="1"/>
    <xf numFmtId="2" fontId="11" fillId="0" borderId="18" xfId="0" applyNumberFormat="1" applyFont="1" applyBorder="1"/>
    <xf numFmtId="2" fontId="11" fillId="0" borderId="14" xfId="0" applyNumberFormat="1" applyFont="1" applyBorder="1"/>
    <xf numFmtId="2" fontId="13" fillId="13" borderId="31" xfId="0" applyNumberFormat="1" applyFont="1" applyFill="1" applyBorder="1"/>
    <xf numFmtId="2" fontId="10" fillId="13" borderId="3" xfId="0" applyNumberFormat="1" applyFont="1" applyFill="1" applyBorder="1"/>
    <xf numFmtId="0" fontId="9" fillId="0" borderId="53" xfId="0" applyFont="1" applyBorder="1" applyAlignment="1">
      <alignment horizontal="center"/>
    </xf>
    <xf numFmtId="0" fontId="9" fillId="0" borderId="54" xfId="0" applyFont="1" applyBorder="1"/>
    <xf numFmtId="0" fontId="10" fillId="8" borderId="54" xfId="0" applyFont="1" applyFill="1" applyBorder="1"/>
    <xf numFmtId="2" fontId="11" fillId="0" borderId="54" xfId="0" applyNumberFormat="1" applyFont="1" applyBorder="1"/>
    <xf numFmtId="2" fontId="11" fillId="0" borderId="55" xfId="0" applyNumberFormat="1" applyFont="1" applyBorder="1"/>
    <xf numFmtId="2" fontId="10" fillId="13" borderId="7" xfId="0" applyNumberFormat="1" applyFont="1" applyFill="1" applyBorder="1"/>
    <xf numFmtId="0" fontId="9" fillId="15" borderId="7" xfId="0" applyFont="1" applyFill="1" applyBorder="1"/>
    <xf numFmtId="0" fontId="10" fillId="15" borderId="7" xfId="0" applyFont="1" applyFill="1" applyBorder="1"/>
    <xf numFmtId="2" fontId="10" fillId="15" borderId="7" xfId="0" applyNumberFormat="1" applyFont="1" applyFill="1" applyBorder="1"/>
    <xf numFmtId="0" fontId="9" fillId="4" borderId="0" xfId="0" applyFont="1" applyFill="1" applyBorder="1"/>
    <xf numFmtId="0" fontId="10" fillId="4" borderId="0" xfId="0" applyFont="1" applyFill="1" applyBorder="1"/>
    <xf numFmtId="0" fontId="13" fillId="0" borderId="7" xfId="0" applyFont="1" applyBorder="1" applyAlignment="1">
      <alignment horizontal="center"/>
    </xf>
    <xf numFmtId="2" fontId="13" fillId="0" borderId="7" xfId="0" applyNumberFormat="1" applyFont="1" applyBorder="1"/>
    <xf numFmtId="2" fontId="9" fillId="0" borderId="0" xfId="0" applyNumberFormat="1" applyFont="1" applyBorder="1"/>
    <xf numFmtId="14" fontId="9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3" fontId="9" fillId="0" borderId="7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/>
    <xf numFmtId="2" fontId="13" fillId="0" borderId="0" xfId="0" applyNumberFormat="1" applyFont="1" applyBorder="1"/>
    <xf numFmtId="0" fontId="10" fillId="0" borderId="7" xfId="0" applyFont="1" applyBorder="1" applyAlignment="1">
      <alignment horizontal="center"/>
    </xf>
    <xf numFmtId="0" fontId="17" fillId="0" borderId="7" xfId="0" applyFont="1" applyBorder="1"/>
    <xf numFmtId="0" fontId="9" fillId="0" borderId="38" xfId="0" applyFont="1" applyBorder="1" applyAlignment="1">
      <alignment horizontal="center"/>
    </xf>
    <xf numFmtId="0" fontId="9" fillId="0" borderId="23" xfId="0" applyFont="1" applyBorder="1"/>
    <xf numFmtId="0" fontId="9" fillId="0" borderId="0" xfId="0" applyFont="1"/>
    <xf numFmtId="2" fontId="9" fillId="0" borderId="23" xfId="0" applyNumberFormat="1" applyFont="1" applyBorder="1"/>
    <xf numFmtId="0" fontId="9" fillId="0" borderId="7" xfId="0" applyFont="1" applyBorder="1" applyAlignment="1">
      <alignment horizontal="right"/>
    </xf>
    <xf numFmtId="2" fontId="9" fillId="0" borderId="7" xfId="0" applyNumberFormat="1" applyFont="1" applyBorder="1" applyAlignment="1">
      <alignment horizontal="right"/>
    </xf>
    <xf numFmtId="164" fontId="13" fillId="0" borderId="7" xfId="0" applyNumberFormat="1" applyFont="1" applyBorder="1" applyAlignment="1">
      <alignment horizontal="center"/>
    </xf>
    <xf numFmtId="2" fontId="13" fillId="0" borderId="19" xfId="0" applyNumberFormat="1" applyFont="1" applyBorder="1"/>
    <xf numFmtId="0" fontId="11" fillId="0" borderId="7" xfId="0" applyFont="1" applyBorder="1" applyAlignment="1">
      <alignment horizontal="center"/>
    </xf>
    <xf numFmtId="0" fontId="13" fillId="0" borderId="19" xfId="0" applyFont="1" applyBorder="1"/>
    <xf numFmtId="0" fontId="9" fillId="0" borderId="38" xfId="0" applyFont="1" applyBorder="1"/>
    <xf numFmtId="0" fontId="1" fillId="4" borderId="23" xfId="0" applyFont="1" applyFill="1" applyBorder="1"/>
    <xf numFmtId="2" fontId="1" fillId="0" borderId="23" xfId="0" applyNumberFormat="1" applyFont="1" applyBorder="1"/>
    <xf numFmtId="2" fontId="13" fillId="0" borderId="8" xfId="0" applyNumberFormat="1" applyFont="1" applyBorder="1"/>
    <xf numFmtId="4" fontId="9" fillId="0" borderId="7" xfId="0" applyNumberFormat="1" applyFont="1" applyBorder="1"/>
    <xf numFmtId="2" fontId="9" fillId="0" borderId="8" xfId="0" applyNumberFormat="1" applyFont="1" applyBorder="1"/>
    <xf numFmtId="0" fontId="9" fillId="15" borderId="29" xfId="0" applyFont="1" applyFill="1" applyBorder="1"/>
    <xf numFmtId="0" fontId="10" fillId="15" borderId="29" xfId="0" applyFont="1" applyFill="1" applyBorder="1"/>
    <xf numFmtId="3" fontId="10" fillId="15" borderId="29" xfId="0" applyNumberFormat="1" applyFont="1" applyFill="1" applyBorder="1"/>
    <xf numFmtId="4" fontId="10" fillId="15" borderId="29" xfId="0" applyNumberFormat="1" applyFont="1" applyFill="1" applyBorder="1"/>
    <xf numFmtId="0" fontId="9" fillId="6" borderId="12" xfId="0" applyFont="1" applyFill="1" applyBorder="1" applyAlignment="1">
      <alignment horizontal="center"/>
    </xf>
    <xf numFmtId="3" fontId="10" fillId="4" borderId="0" xfId="0" applyNumberFormat="1" applyFont="1" applyFill="1" applyBorder="1"/>
    <xf numFmtId="4" fontId="10" fillId="4" borderId="0" xfId="0" applyNumberFormat="1" applyFont="1" applyFill="1" applyBorder="1"/>
    <xf numFmtId="0" fontId="9" fillId="0" borderId="14" xfId="0" applyFont="1" applyBorder="1"/>
    <xf numFmtId="3" fontId="9" fillId="0" borderId="0" xfId="0" applyNumberFormat="1" applyFont="1" applyBorder="1"/>
    <xf numFmtId="4" fontId="9" fillId="0" borderId="0" xfId="0" applyNumberFormat="1" applyFont="1" applyBorder="1"/>
    <xf numFmtId="0" fontId="10" fillId="0" borderId="15" xfId="0" applyFont="1" applyBorder="1" applyAlignment="1">
      <alignment horizontal="center"/>
    </xf>
    <xf numFmtId="0" fontId="10" fillId="0" borderId="7" xfId="0" applyFont="1" applyBorder="1"/>
    <xf numFmtId="3" fontId="10" fillId="0" borderId="7" xfId="0" applyNumberFormat="1" applyFont="1" applyBorder="1"/>
    <xf numFmtId="4" fontId="10" fillId="0" borderId="7" xfId="0" applyNumberFormat="1" applyFont="1" applyBorder="1"/>
    <xf numFmtId="3" fontId="9" fillId="0" borderId="7" xfId="0" applyNumberFormat="1" applyFont="1" applyBorder="1"/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7" xfId="0" applyFont="1" applyBorder="1"/>
    <xf numFmtId="3" fontId="10" fillId="0" borderId="17" xfId="0" applyNumberFormat="1" applyFont="1" applyBorder="1"/>
    <xf numFmtId="2" fontId="10" fillId="0" borderId="17" xfId="0" applyNumberFormat="1" applyFont="1" applyBorder="1"/>
    <xf numFmtId="4" fontId="10" fillId="0" borderId="17" xfId="0" applyNumberFormat="1" applyFont="1" applyBorder="1"/>
    <xf numFmtId="4" fontId="9" fillId="0" borderId="17" xfId="0" applyNumberFormat="1" applyFont="1" applyBorder="1"/>
    <xf numFmtId="0" fontId="9" fillId="0" borderId="18" xfId="0" applyFont="1" applyBorder="1"/>
    <xf numFmtId="2" fontId="13" fillId="10" borderId="36" xfId="0" applyNumberFormat="1" applyFont="1" applyFill="1" applyBorder="1"/>
    <xf numFmtId="2" fontId="9" fillId="0" borderId="18" xfId="0" applyNumberFormat="1" applyFont="1" applyBorder="1"/>
    <xf numFmtId="0" fontId="9" fillId="9" borderId="56" xfId="0" applyFont="1" applyFill="1" applyBorder="1" applyAlignment="1">
      <alignment horizontal="center"/>
    </xf>
    <xf numFmtId="0" fontId="9" fillId="3" borderId="59" xfId="0" applyFont="1" applyFill="1" applyBorder="1" applyAlignment="1">
      <alignment horizontal="center"/>
    </xf>
    <xf numFmtId="0" fontId="9" fillId="3" borderId="57" xfId="0" applyFont="1" applyFill="1" applyBorder="1"/>
    <xf numFmtId="0" fontId="9" fillId="3" borderId="57" xfId="0" applyFont="1" applyFill="1" applyBorder="1" applyAlignment="1">
      <alignment horizontal="center"/>
    </xf>
    <xf numFmtId="0" fontId="9" fillId="3" borderId="60" xfId="0" applyFont="1" applyFill="1" applyBorder="1" applyAlignment="1">
      <alignment horizontal="center"/>
    </xf>
    <xf numFmtId="0" fontId="9" fillId="11" borderId="60" xfId="0" applyFont="1" applyFill="1" applyBorder="1" applyAlignment="1">
      <alignment horizontal="center"/>
    </xf>
    <xf numFmtId="0" fontId="9" fillId="11" borderId="57" xfId="0" applyFont="1" applyFill="1" applyBorder="1" applyAlignment="1">
      <alignment horizontal="center"/>
    </xf>
    <xf numFmtId="0" fontId="14" fillId="11" borderId="58" xfId="0" applyFont="1" applyFill="1" applyBorder="1" applyAlignment="1">
      <alignment horizontal="center"/>
    </xf>
    <xf numFmtId="0" fontId="13" fillId="0" borderId="0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CE6F2"/>
      <rgbColor rgb="00660066"/>
      <rgbColor rgb="00FF8080"/>
      <rgbColor rgb="000066CC"/>
      <rgbColor rgb="00CCC1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0"/>
  <sheetViews>
    <sheetView topLeftCell="A45" workbookViewId="0">
      <selection sqref="A1:F71"/>
    </sheetView>
  </sheetViews>
  <sheetFormatPr defaultRowHeight="12.75" x14ac:dyDescent="0.2"/>
  <cols>
    <col min="1" max="1" width="5.7109375" customWidth="1"/>
    <col min="2" max="2" width="9.7109375" customWidth="1"/>
    <col min="3" max="3" width="33.7109375" customWidth="1"/>
    <col min="4" max="6" width="10.7109375" customWidth="1"/>
  </cols>
  <sheetData>
    <row r="2" spans="1:6" ht="18" x14ac:dyDescent="0.25">
      <c r="C2" s="1" t="s">
        <v>160</v>
      </c>
      <c r="F2" s="1" t="s">
        <v>5</v>
      </c>
    </row>
    <row r="3" spans="1:6" ht="18" x14ac:dyDescent="0.25">
      <c r="C3" s="1"/>
      <c r="E3" s="54"/>
    </row>
    <row r="4" spans="1:6" ht="13.5" thickBot="1" x14ac:dyDescent="0.25">
      <c r="B4" s="3"/>
      <c r="C4" s="3"/>
      <c r="D4" s="4"/>
    </row>
    <row r="5" spans="1:6" x14ac:dyDescent="0.2">
      <c r="A5" s="52" t="s">
        <v>126</v>
      </c>
      <c r="B5" s="43" t="s">
        <v>0</v>
      </c>
      <c r="C5" s="6" t="s">
        <v>1</v>
      </c>
      <c r="D5" s="6" t="s">
        <v>2</v>
      </c>
      <c r="E5" s="38" t="s">
        <v>120</v>
      </c>
      <c r="F5" s="109" t="s">
        <v>162</v>
      </c>
    </row>
    <row r="6" spans="1:6" x14ac:dyDescent="0.2">
      <c r="A6" s="61" t="s">
        <v>127</v>
      </c>
      <c r="B6" s="44" t="s">
        <v>3</v>
      </c>
      <c r="C6" s="7" t="s">
        <v>3</v>
      </c>
      <c r="D6" s="8" t="s">
        <v>4</v>
      </c>
      <c r="E6" s="39" t="s">
        <v>161</v>
      </c>
      <c r="F6" s="110" t="s">
        <v>163</v>
      </c>
    </row>
    <row r="7" spans="1:6" x14ac:dyDescent="0.2">
      <c r="A7" s="13"/>
      <c r="B7" s="47"/>
      <c r="C7" s="10"/>
      <c r="D7" s="11"/>
      <c r="E7" s="107"/>
      <c r="F7" s="111"/>
    </row>
    <row r="8" spans="1:6" x14ac:dyDescent="0.2">
      <c r="A8" s="93"/>
      <c r="B8" s="94" t="s">
        <v>3</v>
      </c>
      <c r="C8" s="95" t="s">
        <v>6</v>
      </c>
      <c r="D8" s="96">
        <f>+D10+D16+D19+D22+D25+D28+D41</f>
        <v>221405</v>
      </c>
      <c r="E8" s="108">
        <f t="shared" ref="E8" si="0">+E10+E16+E19+E22+E25+E28+E41</f>
        <v>99726.42</v>
      </c>
      <c r="F8" s="112">
        <f t="shared" ref="F8" si="1">+F10+F16+F19+F22+F25+F28+F41</f>
        <v>223564.08</v>
      </c>
    </row>
    <row r="9" spans="1:6" x14ac:dyDescent="0.2">
      <c r="A9" s="13"/>
      <c r="B9" s="29"/>
      <c r="C9" s="29"/>
      <c r="D9" s="14"/>
      <c r="E9" s="29"/>
      <c r="F9" s="70"/>
    </row>
    <row r="10" spans="1:6" x14ac:dyDescent="0.2">
      <c r="A10" s="17">
        <v>111</v>
      </c>
      <c r="B10" s="45"/>
      <c r="C10" s="15" t="s">
        <v>7</v>
      </c>
      <c r="D10" s="16">
        <f>SUM(D11:D14)</f>
        <v>0</v>
      </c>
      <c r="E10" s="40">
        <f t="shared" ref="E10" si="2">SUM(E11:E14)</f>
        <v>364.27</v>
      </c>
      <c r="F10" s="113">
        <f t="shared" ref="F10" si="3">SUM(F11:F14)</f>
        <v>364.15</v>
      </c>
    </row>
    <row r="11" spans="1:6" x14ac:dyDescent="0.2">
      <c r="A11" s="21"/>
      <c r="B11" s="46">
        <v>312001</v>
      </c>
      <c r="C11" s="20" t="s">
        <v>129</v>
      </c>
      <c r="D11" s="20">
        <v>0</v>
      </c>
      <c r="E11" s="41">
        <v>22.12</v>
      </c>
      <c r="F11" s="114">
        <v>22</v>
      </c>
    </row>
    <row r="12" spans="1:6" x14ac:dyDescent="0.2">
      <c r="A12" s="21"/>
      <c r="B12" s="46">
        <v>312001</v>
      </c>
      <c r="C12" s="20" t="s">
        <v>164</v>
      </c>
      <c r="D12" s="20">
        <v>0</v>
      </c>
      <c r="E12" s="41">
        <v>11</v>
      </c>
      <c r="F12" s="114">
        <v>11</v>
      </c>
    </row>
    <row r="13" spans="1:6" x14ac:dyDescent="0.2">
      <c r="A13" s="21"/>
      <c r="B13" s="46">
        <v>312001</v>
      </c>
      <c r="C13" s="20" t="s">
        <v>186</v>
      </c>
      <c r="D13" s="20">
        <v>0</v>
      </c>
      <c r="E13" s="41">
        <v>331.15</v>
      </c>
      <c r="F13" s="114">
        <v>331.15</v>
      </c>
    </row>
    <row r="14" spans="1:6" x14ac:dyDescent="0.2">
      <c r="A14" s="21"/>
      <c r="B14" s="46">
        <v>312001</v>
      </c>
      <c r="C14" s="20"/>
      <c r="D14" s="20"/>
      <c r="E14" s="50"/>
      <c r="F14" s="71"/>
    </row>
    <row r="15" spans="1:6" x14ac:dyDescent="0.2">
      <c r="A15" s="53"/>
      <c r="B15" s="3"/>
      <c r="C15" s="29"/>
      <c r="D15" s="29"/>
      <c r="E15" s="29"/>
      <c r="F15" s="70"/>
    </row>
    <row r="16" spans="1:6" x14ac:dyDescent="0.2">
      <c r="A16" s="17" t="s">
        <v>130</v>
      </c>
      <c r="B16" s="27"/>
      <c r="C16" s="15" t="s">
        <v>132</v>
      </c>
      <c r="D16" s="16">
        <f>SUM(D17:D17)</f>
        <v>127500</v>
      </c>
      <c r="E16" s="58">
        <f t="shared" ref="E16:F16" si="4">SUM(E17:E17)</f>
        <v>47294.080000000002</v>
      </c>
      <c r="F16" s="115">
        <f t="shared" si="4"/>
        <v>127500</v>
      </c>
    </row>
    <row r="17" spans="1:6" x14ac:dyDescent="0.2">
      <c r="A17" s="17"/>
      <c r="B17" s="27">
        <v>312001</v>
      </c>
      <c r="C17" s="20" t="s">
        <v>131</v>
      </c>
      <c r="D17" s="20">
        <v>127500</v>
      </c>
      <c r="E17" s="50">
        <v>47294.080000000002</v>
      </c>
      <c r="F17" s="71">
        <v>127500</v>
      </c>
    </row>
    <row r="18" spans="1:6" x14ac:dyDescent="0.2">
      <c r="A18" s="53"/>
      <c r="B18" s="3"/>
      <c r="C18" s="29"/>
      <c r="D18" s="29"/>
      <c r="E18" s="29"/>
      <c r="F18" s="70"/>
    </row>
    <row r="19" spans="1:6" x14ac:dyDescent="0.2">
      <c r="A19" s="17" t="s">
        <v>133</v>
      </c>
      <c r="B19" s="27"/>
      <c r="C19" s="15" t="s">
        <v>134</v>
      </c>
      <c r="D19" s="16">
        <f>SUM(D20:D20)</f>
        <v>22500</v>
      </c>
      <c r="E19" s="58">
        <f t="shared" ref="E19:F19" si="5">SUM(E20:E20)</f>
        <v>8346.02</v>
      </c>
      <c r="F19" s="115">
        <f t="shared" si="5"/>
        <v>22500</v>
      </c>
    </row>
    <row r="20" spans="1:6" x14ac:dyDescent="0.2">
      <c r="A20" s="17"/>
      <c r="B20" s="27">
        <v>312001</v>
      </c>
      <c r="C20" s="20" t="s">
        <v>131</v>
      </c>
      <c r="D20" s="20">
        <v>22500</v>
      </c>
      <c r="E20" s="50">
        <v>8346.02</v>
      </c>
      <c r="F20" s="71">
        <v>22500</v>
      </c>
    </row>
    <row r="21" spans="1:6" x14ac:dyDescent="0.2">
      <c r="A21" s="53"/>
      <c r="B21" s="3"/>
      <c r="C21" s="29"/>
      <c r="D21" s="29"/>
      <c r="E21" s="29"/>
      <c r="F21" s="70"/>
    </row>
    <row r="22" spans="1:6" x14ac:dyDescent="0.2">
      <c r="A22" s="17" t="s">
        <v>135</v>
      </c>
      <c r="B22" s="27"/>
      <c r="C22" s="15" t="s">
        <v>136</v>
      </c>
      <c r="D22" s="16">
        <f>SUM(D23:D23)</f>
        <v>0</v>
      </c>
      <c r="E22" s="58">
        <f t="shared" ref="E22:F22" si="6">SUM(E23:E23)</f>
        <v>1164.18</v>
      </c>
      <c r="F22" s="115">
        <f t="shared" si="6"/>
        <v>2328</v>
      </c>
    </row>
    <row r="23" spans="1:6" x14ac:dyDescent="0.2">
      <c r="A23" s="17"/>
      <c r="B23" s="27">
        <v>312001</v>
      </c>
      <c r="C23" s="20" t="s">
        <v>137</v>
      </c>
      <c r="D23" s="20"/>
      <c r="E23" s="50">
        <v>1164.18</v>
      </c>
      <c r="F23" s="71">
        <v>2328</v>
      </c>
    </row>
    <row r="24" spans="1:6" x14ac:dyDescent="0.2">
      <c r="A24" s="53"/>
      <c r="B24" s="3"/>
      <c r="C24" s="29"/>
      <c r="D24" s="29"/>
      <c r="E24" s="29"/>
      <c r="F24" s="70"/>
    </row>
    <row r="25" spans="1:6" x14ac:dyDescent="0.2">
      <c r="A25" s="17" t="s">
        <v>135</v>
      </c>
      <c r="B25" s="27"/>
      <c r="C25" s="15" t="s">
        <v>138</v>
      </c>
      <c r="D25" s="16">
        <f>SUM(D26:D26)</f>
        <v>0</v>
      </c>
      <c r="E25" s="58">
        <f t="shared" ref="E25:F25" si="7">SUM(E26:E26)</f>
        <v>205.44</v>
      </c>
      <c r="F25" s="115">
        <f t="shared" si="7"/>
        <v>411</v>
      </c>
    </row>
    <row r="26" spans="1:6" x14ac:dyDescent="0.2">
      <c r="A26" s="17"/>
      <c r="B26" s="27">
        <v>312001</v>
      </c>
      <c r="C26" s="20" t="s">
        <v>137</v>
      </c>
      <c r="D26" s="20"/>
      <c r="E26" s="41">
        <v>205.44</v>
      </c>
      <c r="F26" s="71">
        <v>411</v>
      </c>
    </row>
    <row r="27" spans="1:6" x14ac:dyDescent="0.2">
      <c r="A27" s="53"/>
      <c r="B27" s="29"/>
      <c r="C27" s="29"/>
      <c r="D27" s="14"/>
      <c r="E27" s="29"/>
      <c r="F27" s="70"/>
    </row>
    <row r="28" spans="1:6" x14ac:dyDescent="0.2">
      <c r="A28" s="17">
        <v>41</v>
      </c>
      <c r="B28" s="45">
        <v>100</v>
      </c>
      <c r="C28" s="15" t="s">
        <v>8</v>
      </c>
      <c r="D28" s="19">
        <f>+D30+D32+D36</f>
        <v>65660</v>
      </c>
      <c r="E28" s="42">
        <f t="shared" ref="E28" si="8">+E30+E32+E36</f>
        <v>38935.26</v>
      </c>
      <c r="F28" s="116">
        <f t="shared" ref="F28" si="9">+F30+F32+F36</f>
        <v>65160</v>
      </c>
    </row>
    <row r="29" spans="1:6" x14ac:dyDescent="0.2">
      <c r="A29" s="53"/>
      <c r="B29" s="29"/>
      <c r="C29" s="29"/>
      <c r="D29" s="14"/>
      <c r="E29" s="29"/>
      <c r="F29" s="70"/>
    </row>
    <row r="30" spans="1:6" x14ac:dyDescent="0.2">
      <c r="A30" s="17">
        <v>41</v>
      </c>
      <c r="B30" s="46">
        <v>111</v>
      </c>
      <c r="C30" s="18" t="s">
        <v>9</v>
      </c>
      <c r="D30" s="20">
        <v>20612</v>
      </c>
      <c r="E30" s="50">
        <v>13514.92</v>
      </c>
      <c r="F30" s="71">
        <v>20612</v>
      </c>
    </row>
    <row r="31" spans="1:6" x14ac:dyDescent="0.2">
      <c r="A31" s="53"/>
      <c r="B31" s="29"/>
      <c r="C31" s="29"/>
      <c r="D31" s="14"/>
      <c r="E31" s="29"/>
      <c r="F31" s="70"/>
    </row>
    <row r="32" spans="1:6" x14ac:dyDescent="0.2">
      <c r="A32" s="17">
        <v>41</v>
      </c>
      <c r="B32" s="46">
        <v>120</v>
      </c>
      <c r="C32" s="19" t="s">
        <v>10</v>
      </c>
      <c r="D32" s="16">
        <f>+D33+D34</f>
        <v>39480</v>
      </c>
      <c r="E32" s="40">
        <f t="shared" ref="E32:F32" si="10">+E33+E34</f>
        <v>22675.340000000004</v>
      </c>
      <c r="F32" s="113">
        <f t="shared" si="10"/>
        <v>39480</v>
      </c>
    </row>
    <row r="33" spans="1:6" x14ac:dyDescent="0.2">
      <c r="A33" s="17"/>
      <c r="B33" s="46">
        <v>120001</v>
      </c>
      <c r="C33" s="20" t="s">
        <v>11</v>
      </c>
      <c r="D33" s="20">
        <v>33077</v>
      </c>
      <c r="E33" s="41">
        <v>17685.330000000002</v>
      </c>
      <c r="F33" s="114">
        <v>33077</v>
      </c>
    </row>
    <row r="34" spans="1:6" x14ac:dyDescent="0.2">
      <c r="A34" s="17"/>
      <c r="B34" s="46">
        <v>120002</v>
      </c>
      <c r="C34" s="20" t="s">
        <v>12</v>
      </c>
      <c r="D34" s="20">
        <v>6403</v>
      </c>
      <c r="E34" s="41">
        <v>4990.01</v>
      </c>
      <c r="F34" s="114">
        <v>6403</v>
      </c>
    </row>
    <row r="35" spans="1:6" x14ac:dyDescent="0.2">
      <c r="A35" s="53"/>
      <c r="B35" s="29"/>
      <c r="C35" s="29"/>
      <c r="D35" s="14"/>
      <c r="E35" s="29"/>
      <c r="F35" s="70"/>
    </row>
    <row r="36" spans="1:6" x14ac:dyDescent="0.2">
      <c r="A36" s="17">
        <v>41</v>
      </c>
      <c r="B36" s="46">
        <v>133</v>
      </c>
      <c r="C36" s="19" t="s">
        <v>139</v>
      </c>
      <c r="D36" s="16">
        <f>+D37+D38+D39</f>
        <v>5568</v>
      </c>
      <c r="E36" s="58">
        <f t="shared" ref="E36:F36" si="11">+E37+E38+E39</f>
        <v>2745</v>
      </c>
      <c r="F36" s="113">
        <f t="shared" si="11"/>
        <v>5068</v>
      </c>
    </row>
    <row r="37" spans="1:6" x14ac:dyDescent="0.2">
      <c r="A37" s="17"/>
      <c r="B37" s="46">
        <v>133001</v>
      </c>
      <c r="C37" s="20" t="s">
        <v>13</v>
      </c>
      <c r="D37" s="20">
        <v>168</v>
      </c>
      <c r="E37" s="50">
        <v>97</v>
      </c>
      <c r="F37" s="71">
        <v>168</v>
      </c>
    </row>
    <row r="38" spans="1:6" x14ac:dyDescent="0.2">
      <c r="A38" s="17"/>
      <c r="B38" s="46">
        <v>133006</v>
      </c>
      <c r="C38" s="20" t="s">
        <v>14</v>
      </c>
      <c r="D38" s="20">
        <v>900</v>
      </c>
      <c r="E38" s="50">
        <v>269</v>
      </c>
      <c r="F38" s="71">
        <v>400</v>
      </c>
    </row>
    <row r="39" spans="1:6" x14ac:dyDescent="0.2">
      <c r="A39" s="17"/>
      <c r="B39" s="46">
        <v>133013</v>
      </c>
      <c r="C39" s="20" t="s">
        <v>15</v>
      </c>
      <c r="D39" s="20">
        <v>4500</v>
      </c>
      <c r="E39" s="50">
        <v>2379</v>
      </c>
      <c r="F39" s="71">
        <v>4500</v>
      </c>
    </row>
    <row r="40" spans="1:6" x14ac:dyDescent="0.2">
      <c r="A40" s="53"/>
      <c r="B40" s="29"/>
      <c r="C40" s="29"/>
      <c r="D40" s="14"/>
      <c r="E40" s="29"/>
      <c r="F40" s="70"/>
    </row>
    <row r="41" spans="1:6" x14ac:dyDescent="0.2">
      <c r="A41" s="17">
        <v>41</v>
      </c>
      <c r="B41" s="45">
        <v>210</v>
      </c>
      <c r="C41" s="15" t="s">
        <v>16</v>
      </c>
      <c r="D41" s="19">
        <f>SUM(D42:D54)</f>
        <v>5745</v>
      </c>
      <c r="E41" s="42">
        <f>SUM(E42:E54)</f>
        <v>3417.1699999999996</v>
      </c>
      <c r="F41" s="116">
        <f>SUM(F42:F54)</f>
        <v>5300.93</v>
      </c>
    </row>
    <row r="42" spans="1:6" x14ac:dyDescent="0.2">
      <c r="A42" s="17"/>
      <c r="B42" s="46">
        <v>212003</v>
      </c>
      <c r="C42" s="20" t="s">
        <v>17</v>
      </c>
      <c r="D42" s="20">
        <v>3000</v>
      </c>
      <c r="E42" s="41">
        <v>1527.32</v>
      </c>
      <c r="F42" s="117">
        <v>2500</v>
      </c>
    </row>
    <row r="43" spans="1:6" x14ac:dyDescent="0.2">
      <c r="A43" s="17"/>
      <c r="B43" s="46">
        <v>221004</v>
      </c>
      <c r="C43" s="20" t="s">
        <v>18</v>
      </c>
      <c r="D43" s="20">
        <v>210</v>
      </c>
      <c r="E43" s="50">
        <v>191</v>
      </c>
      <c r="F43" s="117">
        <v>210</v>
      </c>
    </row>
    <row r="44" spans="1:6" x14ac:dyDescent="0.2">
      <c r="A44" s="17"/>
      <c r="B44" s="46">
        <v>223001</v>
      </c>
      <c r="C44" s="20"/>
      <c r="D44" s="20"/>
      <c r="E44" s="50"/>
      <c r="F44" s="117"/>
    </row>
    <row r="45" spans="1:6" x14ac:dyDescent="0.2">
      <c r="A45" s="17"/>
      <c r="B45" s="46" t="s">
        <v>19</v>
      </c>
      <c r="C45" s="20" t="s">
        <v>140</v>
      </c>
      <c r="D45" s="20">
        <v>1300</v>
      </c>
      <c r="E45" s="50">
        <v>926</v>
      </c>
      <c r="F45" s="117">
        <v>1100</v>
      </c>
    </row>
    <row r="46" spans="1:6" x14ac:dyDescent="0.2">
      <c r="A46" s="17"/>
      <c r="B46" s="46" t="s">
        <v>21</v>
      </c>
      <c r="C46" s="20" t="s">
        <v>142</v>
      </c>
      <c r="D46" s="20">
        <v>150</v>
      </c>
      <c r="E46" s="50">
        <v>56</v>
      </c>
      <c r="F46" s="117">
        <v>100</v>
      </c>
    </row>
    <row r="47" spans="1:6" x14ac:dyDescent="0.2">
      <c r="A47" s="17"/>
      <c r="B47" s="46" t="s">
        <v>22</v>
      </c>
      <c r="C47" s="20" t="s">
        <v>183</v>
      </c>
      <c r="D47" s="20">
        <v>100</v>
      </c>
      <c r="E47" s="50">
        <v>100</v>
      </c>
      <c r="F47" s="117">
        <v>100</v>
      </c>
    </row>
    <row r="48" spans="1:6" x14ac:dyDescent="0.2">
      <c r="A48" s="17"/>
      <c r="B48" s="46" t="s">
        <v>23</v>
      </c>
      <c r="C48" s="20" t="s">
        <v>143</v>
      </c>
      <c r="D48" s="20">
        <v>100</v>
      </c>
      <c r="E48" s="50">
        <v>25</v>
      </c>
      <c r="F48" s="117">
        <v>381</v>
      </c>
    </row>
    <row r="49" spans="1:6" x14ac:dyDescent="0.2">
      <c r="A49" s="17"/>
      <c r="B49" s="46" t="s">
        <v>24</v>
      </c>
      <c r="C49" s="20" t="s">
        <v>144</v>
      </c>
      <c r="D49" s="20">
        <v>300</v>
      </c>
      <c r="E49" s="50">
        <v>0</v>
      </c>
      <c r="F49" s="117">
        <v>200</v>
      </c>
    </row>
    <row r="50" spans="1:6" x14ac:dyDescent="0.2">
      <c r="A50" s="17"/>
      <c r="B50" s="46" t="s">
        <v>121</v>
      </c>
      <c r="C50" s="20" t="s">
        <v>166</v>
      </c>
      <c r="D50" s="20"/>
      <c r="E50" s="41"/>
      <c r="F50" s="117"/>
    </row>
    <row r="51" spans="1:6" x14ac:dyDescent="0.2">
      <c r="A51" s="17"/>
      <c r="B51" s="46">
        <v>223003</v>
      </c>
      <c r="C51" s="20" t="s">
        <v>145</v>
      </c>
      <c r="D51" s="20">
        <v>570</v>
      </c>
      <c r="E51" s="41">
        <v>459</v>
      </c>
      <c r="F51" s="117">
        <v>570</v>
      </c>
    </row>
    <row r="52" spans="1:6" x14ac:dyDescent="0.2">
      <c r="A52" s="17"/>
      <c r="B52" s="45">
        <v>242</v>
      </c>
      <c r="C52" s="20" t="s">
        <v>25</v>
      </c>
      <c r="D52" s="20">
        <v>15</v>
      </c>
      <c r="E52" s="41">
        <v>7.92</v>
      </c>
      <c r="F52" s="117">
        <v>15</v>
      </c>
    </row>
    <row r="53" spans="1:6" x14ac:dyDescent="0.2">
      <c r="A53" s="17"/>
      <c r="B53" s="46">
        <v>292017</v>
      </c>
      <c r="C53" s="20" t="s">
        <v>148</v>
      </c>
      <c r="D53" s="20"/>
      <c r="E53" s="50">
        <v>117.6</v>
      </c>
      <c r="F53" s="117">
        <v>117.6</v>
      </c>
    </row>
    <row r="54" spans="1:6" ht="13.5" thickBot="1" x14ac:dyDescent="0.25">
      <c r="A54" s="55"/>
      <c r="B54" s="56">
        <v>312001</v>
      </c>
      <c r="C54" s="57" t="s">
        <v>164</v>
      </c>
      <c r="D54" s="57"/>
      <c r="E54" s="59">
        <v>7.33</v>
      </c>
      <c r="F54" s="118">
        <v>7.33</v>
      </c>
    </row>
    <row r="55" spans="1:6" ht="13.5" thickBot="1" x14ac:dyDescent="0.25">
      <c r="A55" s="53"/>
      <c r="B55" s="29"/>
      <c r="C55" s="29"/>
      <c r="D55" s="14"/>
      <c r="E55" s="29"/>
      <c r="F55" s="119"/>
    </row>
    <row r="56" spans="1:6" x14ac:dyDescent="0.2">
      <c r="A56" s="90"/>
      <c r="B56" s="91"/>
      <c r="C56" s="92" t="s">
        <v>26</v>
      </c>
      <c r="D56" s="92">
        <f>+D57+D58</f>
        <v>400000</v>
      </c>
      <c r="E56" s="129">
        <f>+E57+E58</f>
        <v>214000</v>
      </c>
      <c r="F56" s="130">
        <f>+F57+F58</f>
        <v>400000</v>
      </c>
    </row>
    <row r="57" spans="1:6" x14ac:dyDescent="0.2">
      <c r="A57" s="120" t="s">
        <v>130</v>
      </c>
      <c r="B57" s="121">
        <v>322001</v>
      </c>
      <c r="C57" s="122" t="s">
        <v>128</v>
      </c>
      <c r="D57" s="122">
        <v>340000</v>
      </c>
      <c r="E57" s="123">
        <v>187000</v>
      </c>
      <c r="F57" s="145">
        <v>340000</v>
      </c>
    </row>
    <row r="58" spans="1:6" ht="13.5" thickBot="1" x14ac:dyDescent="0.25">
      <c r="A58" s="55" t="s">
        <v>133</v>
      </c>
      <c r="B58" s="60">
        <v>322001</v>
      </c>
      <c r="C58" s="57" t="s">
        <v>128</v>
      </c>
      <c r="D58" s="57">
        <v>60000</v>
      </c>
      <c r="E58" s="59">
        <v>27000</v>
      </c>
      <c r="F58" s="118">
        <v>60000</v>
      </c>
    </row>
    <row r="59" spans="1:6" ht="13.5" thickBot="1" x14ac:dyDescent="0.25">
      <c r="A59" s="53"/>
      <c r="B59" s="29"/>
      <c r="C59" s="29"/>
      <c r="D59" s="14"/>
      <c r="E59" s="29"/>
      <c r="F59" s="119"/>
    </row>
    <row r="60" spans="1:6" x14ac:dyDescent="0.2">
      <c r="A60" s="90"/>
      <c r="B60" s="91"/>
      <c r="C60" s="92" t="s">
        <v>27</v>
      </c>
      <c r="D60" s="92">
        <f>+D61+D62+D63+D64</f>
        <v>80100</v>
      </c>
      <c r="E60" s="92">
        <f t="shared" ref="E60:F60" si="12">+E61+E62+E63+E64</f>
        <v>67114.34</v>
      </c>
      <c r="F60" s="130">
        <f t="shared" si="12"/>
        <v>67114.34</v>
      </c>
    </row>
    <row r="61" spans="1:6" x14ac:dyDescent="0.2">
      <c r="A61" s="17" t="s">
        <v>130</v>
      </c>
      <c r="B61" s="46">
        <v>454002</v>
      </c>
      <c r="C61" s="20" t="s">
        <v>167</v>
      </c>
      <c r="D61" s="20">
        <v>0</v>
      </c>
      <c r="E61" s="50">
        <v>33915.29</v>
      </c>
      <c r="F61" s="117">
        <v>33915.29</v>
      </c>
    </row>
    <row r="62" spans="1:6" x14ac:dyDescent="0.2">
      <c r="A62" s="124" t="s">
        <v>133</v>
      </c>
      <c r="B62" s="128">
        <v>454002</v>
      </c>
      <c r="C62" s="125" t="s">
        <v>167</v>
      </c>
      <c r="D62" s="125">
        <v>0</v>
      </c>
      <c r="E62" s="126">
        <v>5985.05</v>
      </c>
      <c r="F62" s="127">
        <v>5985.05</v>
      </c>
    </row>
    <row r="63" spans="1:6" x14ac:dyDescent="0.2">
      <c r="A63" s="124">
        <v>41</v>
      </c>
      <c r="B63" s="128"/>
      <c r="C63" s="125" t="s">
        <v>187</v>
      </c>
      <c r="D63" s="125">
        <v>0</v>
      </c>
      <c r="E63" s="126">
        <v>9000</v>
      </c>
      <c r="F63" s="127">
        <v>9000</v>
      </c>
    </row>
    <row r="64" spans="1:6" ht="13.5" thickBot="1" x14ac:dyDescent="0.25">
      <c r="A64" s="55">
        <v>41</v>
      </c>
      <c r="B64" s="60">
        <v>454001</v>
      </c>
      <c r="C64" s="57" t="s">
        <v>167</v>
      </c>
      <c r="D64" s="57">
        <v>80100</v>
      </c>
      <c r="E64" s="59">
        <v>18214</v>
      </c>
      <c r="F64" s="118">
        <v>18214</v>
      </c>
    </row>
    <row r="65" spans="1:6" ht="13.5" thickBot="1" x14ac:dyDescent="0.25">
      <c r="A65" s="53"/>
      <c r="B65" s="29"/>
      <c r="C65" s="29"/>
      <c r="D65" s="14"/>
      <c r="E65" s="29"/>
      <c r="F65" s="119"/>
    </row>
    <row r="66" spans="1:6" ht="16.5" thickBot="1" x14ac:dyDescent="0.3">
      <c r="A66" s="87"/>
      <c r="B66" s="88"/>
      <c r="C66" s="89" t="s">
        <v>28</v>
      </c>
      <c r="D66" s="104">
        <f>+D8+D56+D60</f>
        <v>701505</v>
      </c>
      <c r="E66" s="105">
        <f>+E8+E56+E60</f>
        <v>380840.76</v>
      </c>
      <c r="F66" s="131">
        <f>+F8+F56+F60</f>
        <v>690678.41999999993</v>
      </c>
    </row>
    <row r="67" spans="1:6" x14ac:dyDescent="0.2">
      <c r="A67" s="49"/>
      <c r="F67" s="36"/>
    </row>
    <row r="68" spans="1:6" x14ac:dyDescent="0.2">
      <c r="A68" s="49"/>
    </row>
    <row r="69" spans="1:6" x14ac:dyDescent="0.2">
      <c r="A69" s="49"/>
    </row>
    <row r="70" spans="1:6" x14ac:dyDescent="0.2">
      <c r="A70" s="4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4"/>
  <sheetViews>
    <sheetView topLeftCell="A318" workbookViewId="0">
      <selection sqref="A1:G344"/>
    </sheetView>
  </sheetViews>
  <sheetFormatPr defaultRowHeight="12.75" x14ac:dyDescent="0.2"/>
  <cols>
    <col min="1" max="1" width="5.7109375" customWidth="1"/>
    <col min="2" max="2" width="9.7109375" customWidth="1"/>
    <col min="3" max="3" width="33.7109375" customWidth="1"/>
    <col min="4" max="6" width="10.7109375" customWidth="1"/>
  </cols>
  <sheetData>
    <row r="1" spans="1:6" ht="13.5" thickBot="1" x14ac:dyDescent="0.25">
      <c r="B1" s="35"/>
      <c r="C1" s="37"/>
      <c r="D1" s="35"/>
      <c r="E1" s="35"/>
      <c r="F1" s="36"/>
    </row>
    <row r="2" spans="1:6" x14ac:dyDescent="0.2">
      <c r="A2" s="74" t="s">
        <v>150</v>
      </c>
      <c r="B2" s="6" t="s">
        <v>0</v>
      </c>
      <c r="C2" s="6" t="s">
        <v>1</v>
      </c>
      <c r="D2" s="6" t="s">
        <v>2</v>
      </c>
      <c r="E2" s="38" t="s">
        <v>120</v>
      </c>
      <c r="F2" s="6" t="s">
        <v>169</v>
      </c>
    </row>
    <row r="3" spans="1:6" x14ac:dyDescent="0.2">
      <c r="A3" s="75" t="s">
        <v>127</v>
      </c>
      <c r="B3" s="8" t="s">
        <v>3</v>
      </c>
      <c r="C3" s="9" t="s">
        <v>3</v>
      </c>
      <c r="D3" s="8" t="s">
        <v>4</v>
      </c>
      <c r="E3" s="39" t="s">
        <v>168</v>
      </c>
      <c r="F3" s="8" t="s">
        <v>163</v>
      </c>
    </row>
    <row r="4" spans="1:6" x14ac:dyDescent="0.2">
      <c r="A4" s="13"/>
      <c r="B4" s="12"/>
      <c r="C4" s="12"/>
      <c r="D4" s="22"/>
      <c r="E4" s="22"/>
      <c r="F4" s="22"/>
    </row>
    <row r="5" spans="1:6" x14ac:dyDescent="0.2">
      <c r="A5" s="135"/>
      <c r="B5" s="101"/>
      <c r="C5" s="102" t="s">
        <v>29</v>
      </c>
      <c r="D5" s="136">
        <f>+D7++D56+D82+D112+D122+D167+D217+D223+D234+D238+D242+D247+D253+D256+D262+D269+D274</f>
        <v>221367</v>
      </c>
      <c r="E5" s="136">
        <f>+E7+E12+E56+E82+E112+E122+E167+E217+E223+E234+E238+E242+E247+E253+E256+E262+E269+E274</f>
        <v>118220.98999999999</v>
      </c>
      <c r="F5" s="136">
        <f>+F7++F56+F82+F112+F122+F167+F217+F223+F234+F238+F242+F247+F253+F256+F262+F269+F274</f>
        <v>221886.33000000002</v>
      </c>
    </row>
    <row r="6" spans="1:6" x14ac:dyDescent="0.2">
      <c r="A6" s="13"/>
      <c r="B6" s="33"/>
      <c r="C6" s="34"/>
      <c r="D6" s="33"/>
      <c r="E6" s="33"/>
      <c r="F6" s="33"/>
    </row>
    <row r="7" spans="1:6" x14ac:dyDescent="0.2">
      <c r="A7" s="63">
        <v>111</v>
      </c>
      <c r="B7" s="63" t="s">
        <v>30</v>
      </c>
      <c r="C7" s="19" t="s">
        <v>149</v>
      </c>
      <c r="D7" s="19">
        <f>SUM(D8:D10)</f>
        <v>0</v>
      </c>
      <c r="E7" s="19">
        <f t="shared" ref="E7:F7" si="0">SUM(E8:E10)</f>
        <v>33.120000000000005</v>
      </c>
      <c r="F7" s="149">
        <f t="shared" si="0"/>
        <v>33</v>
      </c>
    </row>
    <row r="8" spans="1:6" x14ac:dyDescent="0.2">
      <c r="A8" s="27"/>
      <c r="B8" s="27">
        <v>632003</v>
      </c>
      <c r="C8" s="20" t="s">
        <v>43</v>
      </c>
      <c r="D8" s="20">
        <v>0</v>
      </c>
      <c r="E8" s="20"/>
      <c r="F8" s="146"/>
    </row>
    <row r="9" spans="1:6" x14ac:dyDescent="0.2">
      <c r="A9" s="27"/>
      <c r="B9" s="27">
        <v>633006</v>
      </c>
      <c r="C9" s="20" t="s">
        <v>74</v>
      </c>
      <c r="D9" s="20">
        <v>0</v>
      </c>
      <c r="E9" s="20">
        <v>22.12</v>
      </c>
      <c r="F9" s="146">
        <v>22</v>
      </c>
    </row>
    <row r="10" spans="1:6" x14ac:dyDescent="0.2">
      <c r="A10" s="27"/>
      <c r="B10" s="27">
        <v>641009</v>
      </c>
      <c r="C10" s="20" t="s">
        <v>170</v>
      </c>
      <c r="D10" s="20">
        <v>0</v>
      </c>
      <c r="E10" s="20">
        <v>11</v>
      </c>
      <c r="F10" s="146">
        <v>11</v>
      </c>
    </row>
    <row r="11" spans="1:6" x14ac:dyDescent="0.2">
      <c r="A11" s="53"/>
      <c r="B11" s="3"/>
      <c r="C11" s="29"/>
      <c r="D11" s="29"/>
      <c r="E11" s="29"/>
      <c r="F11" s="150"/>
    </row>
    <row r="12" spans="1:6" x14ac:dyDescent="0.2">
      <c r="A12" s="63">
        <v>111</v>
      </c>
      <c r="B12" s="63" t="s">
        <v>188</v>
      </c>
      <c r="C12" s="148" t="s">
        <v>81</v>
      </c>
      <c r="D12" s="20">
        <v>0</v>
      </c>
      <c r="E12" s="132">
        <f>+E13</f>
        <v>0</v>
      </c>
      <c r="F12" s="149">
        <f>+F13</f>
        <v>331</v>
      </c>
    </row>
    <row r="13" spans="1:6" x14ac:dyDescent="0.2">
      <c r="A13" s="27"/>
      <c r="B13" s="27">
        <v>633006</v>
      </c>
      <c r="C13" s="20" t="s">
        <v>189</v>
      </c>
      <c r="D13" s="20"/>
      <c r="E13" s="48"/>
      <c r="F13" s="146">
        <v>331</v>
      </c>
    </row>
    <row r="14" spans="1:6" x14ac:dyDescent="0.2">
      <c r="A14" s="3"/>
      <c r="B14" s="3"/>
      <c r="C14" s="29"/>
      <c r="D14" s="29"/>
      <c r="E14" s="29"/>
      <c r="F14" s="29"/>
    </row>
    <row r="15" spans="1:6" x14ac:dyDescent="0.2">
      <c r="A15" s="3"/>
      <c r="B15" s="3"/>
      <c r="C15" s="29"/>
      <c r="D15" s="29"/>
      <c r="E15" s="29"/>
      <c r="F15" s="29"/>
    </row>
    <row r="16" spans="1:6" x14ac:dyDescent="0.2">
      <c r="A16" s="3"/>
      <c r="B16" s="3"/>
      <c r="C16" s="29"/>
      <c r="D16" s="29"/>
      <c r="E16" s="29"/>
      <c r="F16" s="29"/>
    </row>
    <row r="17" spans="1:6" x14ac:dyDescent="0.2">
      <c r="A17" s="3"/>
      <c r="B17" s="3"/>
      <c r="C17" s="29"/>
      <c r="D17" s="29"/>
      <c r="E17" s="29"/>
      <c r="F17" s="29"/>
    </row>
    <row r="18" spans="1:6" x14ac:dyDescent="0.2">
      <c r="A18" s="3"/>
      <c r="B18" s="3"/>
      <c r="C18" s="29"/>
      <c r="D18" s="29"/>
      <c r="E18" s="29"/>
      <c r="F18" s="29"/>
    </row>
    <row r="19" spans="1:6" x14ac:dyDescent="0.2">
      <c r="A19" s="3"/>
      <c r="B19" s="3"/>
      <c r="C19" s="29"/>
      <c r="D19" s="29"/>
      <c r="E19" s="29"/>
      <c r="F19" s="29"/>
    </row>
    <row r="20" spans="1:6" x14ac:dyDescent="0.2">
      <c r="A20" s="3"/>
      <c r="B20" s="3"/>
      <c r="C20" s="29"/>
      <c r="D20" s="29"/>
      <c r="E20" s="29"/>
      <c r="F20" s="29"/>
    </row>
    <row r="21" spans="1:6" x14ac:dyDescent="0.2">
      <c r="A21" s="3"/>
      <c r="B21" s="3"/>
      <c r="C21" s="29"/>
      <c r="D21" s="29"/>
      <c r="E21" s="29"/>
      <c r="F21" s="29"/>
    </row>
    <row r="22" spans="1:6" x14ac:dyDescent="0.2">
      <c r="A22" s="3"/>
      <c r="B22" s="3"/>
      <c r="C22" s="29"/>
      <c r="D22" s="29"/>
      <c r="E22" s="29"/>
      <c r="F22" s="29"/>
    </row>
    <row r="23" spans="1:6" x14ac:dyDescent="0.2">
      <c r="A23" s="3"/>
      <c r="B23" s="3"/>
      <c r="C23" s="29"/>
      <c r="D23" s="29"/>
      <c r="E23" s="29"/>
      <c r="F23" s="29"/>
    </row>
    <row r="24" spans="1:6" x14ac:dyDescent="0.2">
      <c r="A24" s="3"/>
      <c r="B24" s="3"/>
      <c r="C24" s="29"/>
      <c r="D24" s="29"/>
      <c r="E24" s="29"/>
      <c r="F24" s="29"/>
    </row>
    <row r="25" spans="1:6" x14ac:dyDescent="0.2">
      <c r="A25" s="3"/>
      <c r="B25" s="3"/>
      <c r="C25" s="29"/>
      <c r="D25" s="29"/>
      <c r="E25" s="29"/>
      <c r="F25" s="29"/>
    </row>
    <row r="26" spans="1:6" x14ac:dyDescent="0.2">
      <c r="A26" s="3"/>
      <c r="B26" s="3"/>
      <c r="C26" s="29"/>
      <c r="D26" s="29"/>
      <c r="E26" s="29"/>
      <c r="F26" s="29"/>
    </row>
    <row r="27" spans="1:6" x14ac:dyDescent="0.2">
      <c r="A27" s="3"/>
      <c r="B27" s="3"/>
      <c r="C27" s="29"/>
      <c r="D27" s="29"/>
      <c r="E27" s="29"/>
      <c r="F27" s="29"/>
    </row>
    <row r="28" spans="1:6" x14ac:dyDescent="0.2">
      <c r="A28" s="3"/>
      <c r="B28" s="3"/>
      <c r="C28" s="29"/>
      <c r="D28" s="29"/>
      <c r="E28" s="29"/>
      <c r="F28" s="29"/>
    </row>
    <row r="29" spans="1:6" x14ac:dyDescent="0.2">
      <c r="A29" s="3"/>
      <c r="B29" s="3"/>
      <c r="C29" s="29"/>
      <c r="D29" s="29"/>
      <c r="E29" s="29"/>
      <c r="F29" s="29"/>
    </row>
    <row r="30" spans="1:6" x14ac:dyDescent="0.2">
      <c r="A30" s="3"/>
      <c r="B30" s="3"/>
      <c r="C30" s="29"/>
      <c r="D30" s="29"/>
      <c r="E30" s="29"/>
      <c r="F30" s="29"/>
    </row>
    <row r="31" spans="1:6" x14ac:dyDescent="0.2">
      <c r="A31" s="3"/>
      <c r="B31" s="3"/>
      <c r="C31" s="29"/>
      <c r="D31" s="29"/>
      <c r="E31" s="29"/>
      <c r="F31" s="29"/>
    </row>
    <row r="32" spans="1:6" x14ac:dyDescent="0.2">
      <c r="A32" s="3"/>
      <c r="B32" s="3"/>
      <c r="C32" s="29"/>
      <c r="D32" s="29"/>
      <c r="E32" s="29"/>
      <c r="F32" s="29"/>
    </row>
    <row r="33" spans="1:6" x14ac:dyDescent="0.2">
      <c r="A33" s="3"/>
      <c r="B33" s="3"/>
      <c r="C33" s="29"/>
      <c r="D33" s="29"/>
      <c r="E33" s="29"/>
      <c r="F33" s="29"/>
    </row>
    <row r="34" spans="1:6" x14ac:dyDescent="0.2">
      <c r="A34" s="3"/>
      <c r="B34" s="3"/>
      <c r="C34" s="29"/>
      <c r="D34" s="29"/>
      <c r="E34" s="29"/>
      <c r="F34" s="29"/>
    </row>
    <row r="35" spans="1:6" x14ac:dyDescent="0.2">
      <c r="A35" s="3"/>
      <c r="B35" s="3"/>
      <c r="C35" s="29"/>
      <c r="D35" s="29"/>
      <c r="E35" s="29"/>
      <c r="F35" s="29"/>
    </row>
    <row r="36" spans="1:6" x14ac:dyDescent="0.2">
      <c r="A36" s="3"/>
      <c r="B36" s="3"/>
      <c r="C36" s="29"/>
      <c r="D36" s="29"/>
      <c r="E36" s="29"/>
      <c r="F36" s="29"/>
    </row>
    <row r="37" spans="1:6" x14ac:dyDescent="0.2">
      <c r="A37" s="3"/>
      <c r="B37" s="3"/>
      <c r="C37" s="29"/>
      <c r="D37" s="29"/>
      <c r="E37" s="29"/>
      <c r="F37" s="29"/>
    </row>
    <row r="38" spans="1:6" x14ac:dyDescent="0.2">
      <c r="A38" s="3"/>
      <c r="B38" s="3"/>
      <c r="C38" s="29"/>
      <c r="D38" s="29"/>
      <c r="E38" s="29"/>
      <c r="F38" s="29"/>
    </row>
    <row r="39" spans="1:6" x14ac:dyDescent="0.2">
      <c r="A39" s="3"/>
      <c r="B39" s="3"/>
      <c r="C39" s="29"/>
      <c r="D39" s="29"/>
      <c r="E39" s="29"/>
      <c r="F39" s="29"/>
    </row>
    <row r="40" spans="1:6" x14ac:dyDescent="0.2">
      <c r="A40" s="3"/>
      <c r="B40" s="3"/>
      <c r="C40" s="29"/>
      <c r="D40" s="29"/>
      <c r="E40" s="29"/>
      <c r="F40" s="29"/>
    </row>
    <row r="41" spans="1:6" x14ac:dyDescent="0.2">
      <c r="A41" s="3"/>
      <c r="B41" s="3"/>
      <c r="C41" s="29"/>
      <c r="D41" s="29"/>
      <c r="E41" s="29"/>
      <c r="F41" s="29"/>
    </row>
    <row r="42" spans="1:6" x14ac:dyDescent="0.2">
      <c r="A42" s="3"/>
      <c r="B42" s="3"/>
      <c r="C42" s="29"/>
      <c r="D42" s="29"/>
      <c r="E42" s="29"/>
      <c r="F42" s="29"/>
    </row>
    <row r="43" spans="1:6" x14ac:dyDescent="0.2">
      <c r="A43" s="3"/>
      <c r="B43" s="3"/>
      <c r="C43" s="29"/>
      <c r="D43" s="29"/>
      <c r="E43" s="29"/>
      <c r="F43" s="29"/>
    </row>
    <row r="44" spans="1:6" x14ac:dyDescent="0.2">
      <c r="A44" s="3"/>
      <c r="B44" s="3"/>
      <c r="C44" s="29"/>
      <c r="D44" s="29"/>
      <c r="E44" s="29"/>
      <c r="F44" s="29"/>
    </row>
    <row r="45" spans="1:6" x14ac:dyDescent="0.2">
      <c r="A45" s="3"/>
      <c r="B45" s="3"/>
      <c r="C45" s="29"/>
      <c r="D45" s="29"/>
      <c r="E45" s="29"/>
      <c r="F45" s="29"/>
    </row>
    <row r="46" spans="1:6" x14ac:dyDescent="0.2">
      <c r="A46" s="3"/>
      <c r="B46" s="3"/>
      <c r="C46" s="29"/>
      <c r="D46" s="29"/>
      <c r="E46" s="29"/>
      <c r="F46" s="29"/>
    </row>
    <row r="47" spans="1:6" x14ac:dyDescent="0.2">
      <c r="A47" s="3"/>
      <c r="B47" s="3"/>
      <c r="C47" s="29"/>
      <c r="D47" s="29"/>
      <c r="E47" s="29"/>
      <c r="F47" s="29"/>
    </row>
    <row r="48" spans="1:6" x14ac:dyDescent="0.2">
      <c r="A48" s="3"/>
      <c r="B48" s="3"/>
      <c r="C48" s="29"/>
      <c r="D48" s="29"/>
      <c r="E48" s="29"/>
      <c r="F48" s="29"/>
    </row>
    <row r="49" spans="1:6" x14ac:dyDescent="0.2">
      <c r="A49" s="3"/>
      <c r="B49" s="3"/>
      <c r="C49" s="29"/>
      <c r="D49" s="29"/>
      <c r="E49" s="29"/>
      <c r="F49" s="29"/>
    </row>
    <row r="50" spans="1:6" x14ac:dyDescent="0.2">
      <c r="A50" s="3"/>
      <c r="B50" s="3"/>
      <c r="C50" s="29"/>
      <c r="D50" s="29"/>
      <c r="E50" s="29"/>
      <c r="F50" s="29"/>
    </row>
    <row r="51" spans="1:6" x14ac:dyDescent="0.2">
      <c r="A51" s="3"/>
      <c r="B51" s="3"/>
      <c r="C51" s="29"/>
      <c r="D51" s="29"/>
      <c r="E51" s="29"/>
      <c r="F51" s="29"/>
    </row>
    <row r="52" spans="1:6" x14ac:dyDescent="0.2">
      <c r="A52" s="3"/>
      <c r="B52" s="3"/>
      <c r="C52" s="29"/>
      <c r="D52" s="29"/>
      <c r="E52" s="29"/>
      <c r="F52" s="29"/>
    </row>
    <row r="53" spans="1:6" x14ac:dyDescent="0.2">
      <c r="A53" s="3"/>
      <c r="B53" s="3"/>
      <c r="C53" s="29"/>
      <c r="D53" s="29"/>
      <c r="E53" s="29"/>
      <c r="F53" s="29"/>
    </row>
    <row r="54" spans="1:6" x14ac:dyDescent="0.2">
      <c r="A54" s="53"/>
      <c r="B54" s="3"/>
      <c r="C54" s="29"/>
      <c r="D54" s="29"/>
      <c r="E54" s="29"/>
      <c r="F54" s="29"/>
    </row>
    <row r="55" spans="1:6" x14ac:dyDescent="0.2">
      <c r="A55" s="53"/>
      <c r="B55" s="62"/>
      <c r="C55" s="29"/>
      <c r="D55" s="29"/>
      <c r="E55" s="29"/>
      <c r="F55" s="29"/>
    </row>
    <row r="56" spans="1:6" x14ac:dyDescent="0.2">
      <c r="A56" s="64" t="s">
        <v>130</v>
      </c>
      <c r="B56" s="63"/>
      <c r="C56" s="24" t="s">
        <v>132</v>
      </c>
      <c r="D56" s="132">
        <f>SUM(D57:D80)</f>
        <v>127466</v>
      </c>
      <c r="E56" s="19">
        <f t="shared" ref="E56:F56" si="1">SUM(E57:E80)</f>
        <v>64619.62</v>
      </c>
      <c r="F56" s="19">
        <f t="shared" si="1"/>
        <v>127500</v>
      </c>
    </row>
    <row r="57" spans="1:6" x14ac:dyDescent="0.2">
      <c r="A57" s="27"/>
      <c r="B57" s="27">
        <v>611</v>
      </c>
      <c r="C57" s="20" t="s">
        <v>31</v>
      </c>
      <c r="D57" s="20">
        <v>44200</v>
      </c>
      <c r="E57" s="48">
        <v>23400.57</v>
      </c>
      <c r="F57" s="48">
        <v>35100</v>
      </c>
    </row>
    <row r="58" spans="1:6" x14ac:dyDescent="0.2">
      <c r="A58" s="27"/>
      <c r="B58" s="25">
        <v>621</v>
      </c>
      <c r="C58" s="20" t="s">
        <v>33</v>
      </c>
      <c r="D58" s="20">
        <v>6800</v>
      </c>
      <c r="E58" s="20">
        <v>1707.48</v>
      </c>
      <c r="F58" s="20">
        <v>2560</v>
      </c>
    </row>
    <row r="59" spans="1:6" x14ac:dyDescent="0.2">
      <c r="A59" s="27"/>
      <c r="B59" s="27">
        <v>623</v>
      </c>
      <c r="C59" s="20" t="s">
        <v>171</v>
      </c>
      <c r="D59" s="20">
        <v>0</v>
      </c>
      <c r="E59" s="20">
        <v>721.83</v>
      </c>
      <c r="F59" s="20">
        <v>1082</v>
      </c>
    </row>
    <row r="60" spans="1:6" x14ac:dyDescent="0.2">
      <c r="A60" s="27"/>
      <c r="B60" s="27">
        <v>625001</v>
      </c>
      <c r="C60" s="20" t="s">
        <v>34</v>
      </c>
      <c r="D60" s="20">
        <v>952</v>
      </c>
      <c r="E60" s="20">
        <v>337.09</v>
      </c>
      <c r="F60" s="20">
        <v>505</v>
      </c>
    </row>
    <row r="61" spans="1:6" x14ac:dyDescent="0.2">
      <c r="A61" s="27"/>
      <c r="B61" s="27">
        <v>625002</v>
      </c>
      <c r="C61" s="20" t="s">
        <v>35</v>
      </c>
      <c r="D61" s="20">
        <v>9520</v>
      </c>
      <c r="E61" s="20">
        <v>3400.97</v>
      </c>
      <c r="F61" s="20">
        <v>5100</v>
      </c>
    </row>
    <row r="62" spans="1:6" x14ac:dyDescent="0.2">
      <c r="A62" s="27"/>
      <c r="B62" s="27">
        <v>625003</v>
      </c>
      <c r="C62" s="20" t="s">
        <v>36</v>
      </c>
      <c r="D62" s="20">
        <v>544</v>
      </c>
      <c r="E62" s="20">
        <v>195.92</v>
      </c>
      <c r="F62" s="20">
        <v>292</v>
      </c>
    </row>
    <row r="63" spans="1:6" x14ac:dyDescent="0.2">
      <c r="A63" s="27"/>
      <c r="B63" s="27">
        <v>625004</v>
      </c>
      <c r="C63" s="20" t="s">
        <v>37</v>
      </c>
      <c r="D63" s="20">
        <v>2040</v>
      </c>
      <c r="E63" s="20">
        <v>635.96</v>
      </c>
      <c r="F63" s="20">
        <v>954</v>
      </c>
    </row>
    <row r="64" spans="1:6" x14ac:dyDescent="0.2">
      <c r="A64" s="27"/>
      <c r="B64" s="27">
        <v>625005</v>
      </c>
      <c r="C64" s="20" t="s">
        <v>38</v>
      </c>
      <c r="D64" s="20">
        <v>680</v>
      </c>
      <c r="E64" s="20">
        <v>242.91</v>
      </c>
      <c r="F64" s="20">
        <v>363</v>
      </c>
    </row>
    <row r="65" spans="1:6" x14ac:dyDescent="0.2">
      <c r="A65" s="27"/>
      <c r="B65" s="27">
        <v>625007</v>
      </c>
      <c r="C65" s="20" t="s">
        <v>39</v>
      </c>
      <c r="D65" s="20">
        <v>3230</v>
      </c>
      <c r="E65" s="20">
        <v>1153.8800000000001</v>
      </c>
      <c r="F65" s="20">
        <v>1730</v>
      </c>
    </row>
    <row r="66" spans="1:6" x14ac:dyDescent="0.2">
      <c r="A66" s="27"/>
      <c r="B66" s="27">
        <v>631001</v>
      </c>
      <c r="C66" s="20" t="s">
        <v>172</v>
      </c>
      <c r="D66" s="20">
        <v>0</v>
      </c>
      <c r="E66" s="20">
        <v>1208.6199999999999</v>
      </c>
      <c r="F66" s="20">
        <v>1500</v>
      </c>
    </row>
    <row r="67" spans="1:6" x14ac:dyDescent="0.2">
      <c r="A67" s="27"/>
      <c r="B67" s="27">
        <v>631002</v>
      </c>
      <c r="C67" s="20" t="s">
        <v>173</v>
      </c>
      <c r="D67" s="20">
        <v>0</v>
      </c>
      <c r="E67" s="20">
        <v>96.97</v>
      </c>
      <c r="F67" s="20">
        <v>150</v>
      </c>
    </row>
    <row r="68" spans="1:6" x14ac:dyDescent="0.2">
      <c r="A68" s="27"/>
      <c r="B68" s="27">
        <v>632003</v>
      </c>
      <c r="C68" s="20" t="s">
        <v>43</v>
      </c>
      <c r="D68" s="20">
        <v>0</v>
      </c>
      <c r="E68" s="20">
        <v>198.76</v>
      </c>
      <c r="F68" s="20">
        <v>250</v>
      </c>
    </row>
    <row r="69" spans="1:6" x14ac:dyDescent="0.2">
      <c r="A69" s="27"/>
      <c r="B69" s="27">
        <v>632004</v>
      </c>
      <c r="C69" s="20" t="s">
        <v>174</v>
      </c>
      <c r="D69" s="20">
        <v>0</v>
      </c>
      <c r="E69" s="48">
        <v>131.1</v>
      </c>
      <c r="F69" s="20">
        <v>200</v>
      </c>
    </row>
    <row r="70" spans="1:6" x14ac:dyDescent="0.2">
      <c r="A70" s="27"/>
      <c r="B70" s="27">
        <v>633006</v>
      </c>
      <c r="C70" s="20" t="s">
        <v>74</v>
      </c>
      <c r="D70" s="20">
        <v>0</v>
      </c>
      <c r="E70" s="48">
        <v>1092.6500000000001</v>
      </c>
      <c r="F70" s="20">
        <v>1500</v>
      </c>
    </row>
    <row r="71" spans="1:6" x14ac:dyDescent="0.2">
      <c r="A71" s="27"/>
      <c r="B71" s="27">
        <v>633013</v>
      </c>
      <c r="C71" s="20" t="s">
        <v>175</v>
      </c>
      <c r="D71" s="20">
        <v>0</v>
      </c>
      <c r="E71" s="48">
        <v>599.25</v>
      </c>
      <c r="F71" s="20">
        <v>600</v>
      </c>
    </row>
    <row r="72" spans="1:6" x14ac:dyDescent="0.2">
      <c r="A72" s="27"/>
      <c r="B72" s="27">
        <v>633016</v>
      </c>
      <c r="C72" s="20" t="s">
        <v>49</v>
      </c>
      <c r="D72" s="20">
        <v>0</v>
      </c>
      <c r="E72" s="48">
        <v>126.49</v>
      </c>
      <c r="F72" s="20">
        <v>150</v>
      </c>
    </row>
    <row r="73" spans="1:6" x14ac:dyDescent="0.2">
      <c r="A73" s="27"/>
      <c r="B73" s="27">
        <v>633019</v>
      </c>
      <c r="C73" s="20" t="s">
        <v>174</v>
      </c>
      <c r="D73" s="20">
        <v>0</v>
      </c>
      <c r="E73" s="48">
        <v>14.54</v>
      </c>
      <c r="F73" s="20">
        <v>20</v>
      </c>
    </row>
    <row r="74" spans="1:6" x14ac:dyDescent="0.2">
      <c r="A74" s="27"/>
      <c r="B74" s="27">
        <v>636008</v>
      </c>
      <c r="C74" s="20" t="s">
        <v>152</v>
      </c>
      <c r="D74" s="20">
        <v>0</v>
      </c>
      <c r="E74" s="48">
        <v>1.68</v>
      </c>
      <c r="F74" s="20">
        <v>5</v>
      </c>
    </row>
    <row r="75" spans="1:6" x14ac:dyDescent="0.2">
      <c r="A75" s="27"/>
      <c r="B75" s="27">
        <v>637001</v>
      </c>
      <c r="C75" s="20" t="s">
        <v>176</v>
      </c>
      <c r="D75" s="20">
        <v>0</v>
      </c>
      <c r="E75" s="48">
        <v>3383</v>
      </c>
      <c r="F75" s="20">
        <v>5000</v>
      </c>
    </row>
    <row r="76" spans="1:6" x14ac:dyDescent="0.2">
      <c r="A76" s="27"/>
      <c r="B76" s="27">
        <v>637003</v>
      </c>
      <c r="C76" s="20" t="s">
        <v>177</v>
      </c>
      <c r="D76" s="20">
        <v>59500</v>
      </c>
      <c r="E76" s="48">
        <v>0</v>
      </c>
      <c r="F76" s="20">
        <v>37329</v>
      </c>
    </row>
    <row r="77" spans="1:6" x14ac:dyDescent="0.2">
      <c r="A77" s="27"/>
      <c r="B77" s="27">
        <v>637004</v>
      </c>
      <c r="C77" s="20" t="s">
        <v>58</v>
      </c>
      <c r="D77" s="20">
        <v>0</v>
      </c>
      <c r="E77" s="48">
        <v>23652.71</v>
      </c>
      <c r="F77" s="48">
        <v>30000</v>
      </c>
    </row>
    <row r="78" spans="1:6" x14ac:dyDescent="0.2">
      <c r="A78" s="27"/>
      <c r="B78" s="27">
        <v>637005</v>
      </c>
      <c r="C78" s="20" t="s">
        <v>178</v>
      </c>
      <c r="D78" s="20">
        <v>0</v>
      </c>
      <c r="E78" s="48">
        <v>85</v>
      </c>
      <c r="F78" s="20">
        <v>100</v>
      </c>
    </row>
    <row r="79" spans="1:6" x14ac:dyDescent="0.2">
      <c r="A79" s="27"/>
      <c r="B79" s="27">
        <v>637007</v>
      </c>
      <c r="C79" s="20" t="s">
        <v>40</v>
      </c>
      <c r="D79" s="20">
        <v>0</v>
      </c>
      <c r="E79" s="20">
        <v>891.07</v>
      </c>
      <c r="F79" s="20">
        <v>1000</v>
      </c>
    </row>
    <row r="80" spans="1:6" x14ac:dyDescent="0.2">
      <c r="A80" s="27"/>
      <c r="B80" s="27">
        <v>637027</v>
      </c>
      <c r="C80" s="20" t="s">
        <v>153</v>
      </c>
      <c r="D80" s="20">
        <v>0</v>
      </c>
      <c r="E80" s="20">
        <v>1341.17</v>
      </c>
      <c r="F80" s="20">
        <v>2010</v>
      </c>
    </row>
    <row r="81" spans="1:6" x14ac:dyDescent="0.2">
      <c r="A81" s="133"/>
      <c r="B81" s="3"/>
      <c r="C81" s="29"/>
      <c r="D81" s="29"/>
      <c r="E81" s="29"/>
      <c r="F81" s="134"/>
    </row>
    <row r="82" spans="1:6" x14ac:dyDescent="0.2">
      <c r="A82" s="64" t="s">
        <v>133</v>
      </c>
      <c r="B82" s="63"/>
      <c r="C82" s="24" t="s">
        <v>154</v>
      </c>
      <c r="D82" s="132">
        <f>SUM(D83:D106)</f>
        <v>22494</v>
      </c>
      <c r="E82" s="19">
        <f t="shared" ref="E82:F82" si="2">SUM(E83:E106)</f>
        <v>12326.760000000002</v>
      </c>
      <c r="F82" s="19">
        <f t="shared" si="2"/>
        <v>22500</v>
      </c>
    </row>
    <row r="83" spans="1:6" x14ac:dyDescent="0.2">
      <c r="A83" s="27"/>
      <c r="B83" s="27">
        <v>611</v>
      </c>
      <c r="C83" s="20" t="s">
        <v>31</v>
      </c>
      <c r="D83" s="20">
        <v>7800</v>
      </c>
      <c r="E83" s="48">
        <v>4950.8</v>
      </c>
      <c r="F83" s="48">
        <v>7425</v>
      </c>
    </row>
    <row r="84" spans="1:6" x14ac:dyDescent="0.2">
      <c r="A84" s="27"/>
      <c r="B84" s="25">
        <v>621</v>
      </c>
      <c r="C84" s="20" t="s">
        <v>33</v>
      </c>
      <c r="D84" s="20">
        <v>1200</v>
      </c>
      <c r="E84" s="20">
        <v>301.32</v>
      </c>
      <c r="F84" s="20">
        <v>451</v>
      </c>
    </row>
    <row r="85" spans="1:6" x14ac:dyDescent="0.2">
      <c r="A85" s="27"/>
      <c r="B85" s="27">
        <v>623</v>
      </c>
      <c r="C85" s="20" t="s">
        <v>171</v>
      </c>
      <c r="D85" s="20">
        <v>0</v>
      </c>
      <c r="E85" s="20">
        <v>127.34</v>
      </c>
      <c r="F85" s="20">
        <v>191</v>
      </c>
    </row>
    <row r="86" spans="1:6" x14ac:dyDescent="0.2">
      <c r="A86" s="27"/>
      <c r="B86" s="27">
        <v>625001</v>
      </c>
      <c r="C86" s="20" t="s">
        <v>34</v>
      </c>
      <c r="D86" s="20">
        <v>168</v>
      </c>
      <c r="E86" s="20">
        <v>59.47</v>
      </c>
      <c r="F86" s="20">
        <v>89</v>
      </c>
    </row>
    <row r="87" spans="1:6" x14ac:dyDescent="0.2">
      <c r="A87" s="27"/>
      <c r="B87" s="27">
        <v>625002</v>
      </c>
      <c r="C87" s="20" t="s">
        <v>35</v>
      </c>
      <c r="D87" s="20">
        <v>1680</v>
      </c>
      <c r="E87" s="20">
        <v>600.17999999999995</v>
      </c>
      <c r="F87" s="20">
        <v>900</v>
      </c>
    </row>
    <row r="88" spans="1:6" x14ac:dyDescent="0.2">
      <c r="A88" s="27"/>
      <c r="B88" s="27">
        <v>625003</v>
      </c>
      <c r="C88" s="20" t="s">
        <v>36</v>
      </c>
      <c r="D88" s="20">
        <v>96</v>
      </c>
      <c r="E88" s="20">
        <v>34.54</v>
      </c>
      <c r="F88" s="20">
        <v>52</v>
      </c>
    </row>
    <row r="89" spans="1:6" x14ac:dyDescent="0.2">
      <c r="A89" s="27"/>
      <c r="B89" s="27">
        <v>625004</v>
      </c>
      <c r="C89" s="20" t="s">
        <v>37</v>
      </c>
      <c r="D89" s="20">
        <v>360</v>
      </c>
      <c r="E89" s="20">
        <v>221.43</v>
      </c>
      <c r="F89" s="20">
        <v>331</v>
      </c>
    </row>
    <row r="90" spans="1:6" x14ac:dyDescent="0.2">
      <c r="A90" s="27"/>
      <c r="B90" s="27">
        <v>625005</v>
      </c>
      <c r="C90" s="20" t="s">
        <v>38</v>
      </c>
      <c r="D90" s="20">
        <v>120</v>
      </c>
      <c r="E90" s="20">
        <v>42.88</v>
      </c>
      <c r="F90" s="20">
        <v>65</v>
      </c>
    </row>
    <row r="91" spans="1:6" x14ac:dyDescent="0.2">
      <c r="A91" s="27"/>
      <c r="B91" s="27">
        <v>625007</v>
      </c>
      <c r="C91" s="20" t="s">
        <v>39</v>
      </c>
      <c r="D91" s="20">
        <v>570</v>
      </c>
      <c r="E91" s="20">
        <v>203.63</v>
      </c>
      <c r="F91" s="20">
        <v>304</v>
      </c>
    </row>
    <row r="92" spans="1:6" x14ac:dyDescent="0.2">
      <c r="A92" s="27"/>
      <c r="B92" s="27">
        <v>631001</v>
      </c>
      <c r="C92" s="20" t="s">
        <v>172</v>
      </c>
      <c r="D92" s="20">
        <v>0</v>
      </c>
      <c r="E92" s="20">
        <v>213.27</v>
      </c>
      <c r="F92" s="20">
        <v>265</v>
      </c>
    </row>
    <row r="93" spans="1:6" x14ac:dyDescent="0.2">
      <c r="A93" s="27"/>
      <c r="B93" s="27">
        <v>631002</v>
      </c>
      <c r="C93" s="20" t="s">
        <v>173</v>
      </c>
      <c r="D93" s="20">
        <v>0</v>
      </c>
      <c r="E93" s="20">
        <v>17.11</v>
      </c>
      <c r="F93" s="20">
        <v>26</v>
      </c>
    </row>
    <row r="94" spans="1:6" x14ac:dyDescent="0.2">
      <c r="A94" s="27"/>
      <c r="B94" s="27">
        <v>632003</v>
      </c>
      <c r="C94" s="20" t="s">
        <v>43</v>
      </c>
      <c r="D94" s="20">
        <v>0</v>
      </c>
      <c r="E94" s="20">
        <v>35.07</v>
      </c>
      <c r="F94" s="20">
        <v>44</v>
      </c>
    </row>
    <row r="95" spans="1:6" x14ac:dyDescent="0.2">
      <c r="A95" s="27"/>
      <c r="B95" s="27">
        <v>632004</v>
      </c>
      <c r="C95" s="20" t="s">
        <v>174</v>
      </c>
      <c r="D95" s="20">
        <v>0</v>
      </c>
      <c r="E95" s="48">
        <v>23.14</v>
      </c>
      <c r="F95" s="20">
        <v>35</v>
      </c>
    </row>
    <row r="96" spans="1:6" x14ac:dyDescent="0.2">
      <c r="A96" s="27"/>
      <c r="B96" s="27">
        <v>633006</v>
      </c>
      <c r="C96" s="20" t="s">
        <v>74</v>
      </c>
      <c r="D96" s="20">
        <v>0</v>
      </c>
      <c r="E96" s="48">
        <v>192.82</v>
      </c>
      <c r="F96" s="20">
        <v>264</v>
      </c>
    </row>
    <row r="97" spans="1:6" x14ac:dyDescent="0.2">
      <c r="A97" s="27"/>
      <c r="B97" s="27">
        <v>633013</v>
      </c>
      <c r="C97" s="20" t="s">
        <v>175</v>
      </c>
      <c r="D97" s="20">
        <v>0</v>
      </c>
      <c r="E97" s="48">
        <v>105.75</v>
      </c>
      <c r="F97" s="20">
        <v>106</v>
      </c>
    </row>
    <row r="98" spans="1:6" x14ac:dyDescent="0.2">
      <c r="A98" s="27"/>
      <c r="B98" s="27">
        <v>633016</v>
      </c>
      <c r="C98" s="20" t="s">
        <v>49</v>
      </c>
      <c r="D98" s="20">
        <v>0</v>
      </c>
      <c r="E98" s="48">
        <v>22.15</v>
      </c>
      <c r="F98" s="20">
        <v>26</v>
      </c>
    </row>
    <row r="99" spans="1:6" x14ac:dyDescent="0.2">
      <c r="A99" s="27"/>
      <c r="B99" s="27">
        <v>633019</v>
      </c>
      <c r="C99" s="20" t="s">
        <v>174</v>
      </c>
      <c r="D99" s="20">
        <v>0</v>
      </c>
      <c r="E99" s="48">
        <v>2.56</v>
      </c>
      <c r="F99" s="20">
        <v>4</v>
      </c>
    </row>
    <row r="100" spans="1:6" x14ac:dyDescent="0.2">
      <c r="A100" s="27"/>
      <c r="B100" s="27">
        <v>636008</v>
      </c>
      <c r="C100" s="20" t="s">
        <v>152</v>
      </c>
      <c r="D100" s="20">
        <v>0</v>
      </c>
      <c r="E100" s="48">
        <v>0.3</v>
      </c>
      <c r="F100" s="20">
        <v>1</v>
      </c>
    </row>
    <row r="101" spans="1:6" x14ac:dyDescent="0.2">
      <c r="A101" s="27"/>
      <c r="B101" s="27">
        <v>637001</v>
      </c>
      <c r="C101" s="20" t="s">
        <v>176</v>
      </c>
      <c r="D101" s="20">
        <v>0</v>
      </c>
      <c r="E101" s="48">
        <v>597</v>
      </c>
      <c r="F101" s="20">
        <v>882</v>
      </c>
    </row>
    <row r="102" spans="1:6" x14ac:dyDescent="0.2">
      <c r="A102" s="27"/>
      <c r="B102" s="27">
        <v>637003</v>
      </c>
      <c r="C102" s="20" t="s">
        <v>177</v>
      </c>
      <c r="D102" s="20">
        <v>10500</v>
      </c>
      <c r="E102" s="48">
        <v>0</v>
      </c>
      <c r="F102" s="20">
        <v>5197</v>
      </c>
    </row>
    <row r="103" spans="1:6" x14ac:dyDescent="0.2">
      <c r="A103" s="27"/>
      <c r="B103" s="27">
        <v>637004</v>
      </c>
      <c r="C103" s="20" t="s">
        <v>58</v>
      </c>
      <c r="D103" s="20">
        <v>0</v>
      </c>
      <c r="E103" s="48">
        <v>4174</v>
      </c>
      <c r="F103" s="48">
        <v>5294</v>
      </c>
    </row>
    <row r="104" spans="1:6" x14ac:dyDescent="0.2">
      <c r="A104" s="27"/>
      <c r="B104" s="27">
        <v>637005</v>
      </c>
      <c r="C104" s="20" t="s">
        <v>178</v>
      </c>
      <c r="D104" s="20">
        <v>0</v>
      </c>
      <c r="E104" s="48">
        <v>15</v>
      </c>
      <c r="F104" s="20">
        <v>18</v>
      </c>
    </row>
    <row r="105" spans="1:6" x14ac:dyDescent="0.2">
      <c r="A105" s="27"/>
      <c r="B105" s="27">
        <v>637007</v>
      </c>
      <c r="C105" s="20" t="s">
        <v>40</v>
      </c>
      <c r="D105" s="20">
        <v>0</v>
      </c>
      <c r="E105" s="20">
        <v>150.33000000000001</v>
      </c>
      <c r="F105" s="20">
        <v>176</v>
      </c>
    </row>
    <row r="106" spans="1:6" x14ac:dyDescent="0.2">
      <c r="A106" s="27"/>
      <c r="B106" s="27">
        <v>637027</v>
      </c>
      <c r="C106" s="20" t="s">
        <v>153</v>
      </c>
      <c r="D106" s="20">
        <v>0</v>
      </c>
      <c r="E106" s="20">
        <v>236.67</v>
      </c>
      <c r="F106" s="20">
        <v>354</v>
      </c>
    </row>
    <row r="107" spans="1:6" x14ac:dyDescent="0.2">
      <c r="A107" s="3"/>
      <c r="B107" s="3"/>
      <c r="C107" s="29"/>
      <c r="D107" s="29"/>
      <c r="E107" s="29"/>
      <c r="F107" s="29"/>
    </row>
    <row r="108" spans="1:6" x14ac:dyDescent="0.2">
      <c r="A108" s="3"/>
      <c r="B108" s="3"/>
      <c r="C108" s="29"/>
      <c r="D108" s="29"/>
      <c r="E108" s="29"/>
      <c r="F108" s="29"/>
    </row>
    <row r="109" spans="1:6" x14ac:dyDescent="0.2">
      <c r="A109" s="3"/>
      <c r="B109" s="3"/>
      <c r="C109" s="29"/>
      <c r="D109" s="29"/>
      <c r="E109" s="29"/>
      <c r="F109" s="29"/>
    </row>
    <row r="110" spans="1:6" x14ac:dyDescent="0.2">
      <c r="A110" s="3"/>
      <c r="B110" s="3"/>
      <c r="C110" s="29"/>
      <c r="D110" s="29"/>
      <c r="E110" s="29"/>
      <c r="F110" s="29"/>
    </row>
    <row r="111" spans="1:6" x14ac:dyDescent="0.2">
      <c r="A111" s="3"/>
      <c r="B111" s="3"/>
      <c r="C111" s="29"/>
      <c r="D111" s="29"/>
      <c r="E111" s="29"/>
      <c r="F111" s="29"/>
    </row>
    <row r="112" spans="1:6" x14ac:dyDescent="0.2">
      <c r="A112" s="64" t="s">
        <v>135</v>
      </c>
      <c r="B112" s="63"/>
      <c r="C112" s="24" t="s">
        <v>156</v>
      </c>
      <c r="D112" s="19">
        <f>SUM(D113:D120)</f>
        <v>0</v>
      </c>
      <c r="E112" s="19">
        <f t="shared" ref="E112:F112" si="3">SUM(E113:E120)</f>
        <v>737.04000000000008</v>
      </c>
      <c r="F112" s="19">
        <f t="shared" si="3"/>
        <v>2216</v>
      </c>
    </row>
    <row r="113" spans="1:6" x14ac:dyDescent="0.2">
      <c r="A113" s="27"/>
      <c r="B113" s="27">
        <v>611</v>
      </c>
      <c r="C113" s="20" t="s">
        <v>31</v>
      </c>
      <c r="D113" s="20">
        <v>0</v>
      </c>
      <c r="E113" s="20">
        <v>536.46</v>
      </c>
      <c r="F113" s="20">
        <v>1610</v>
      </c>
    </row>
    <row r="114" spans="1:6" x14ac:dyDescent="0.2">
      <c r="A114" s="27"/>
      <c r="B114" s="27">
        <v>621</v>
      </c>
      <c r="C114" s="20" t="s">
        <v>33</v>
      </c>
      <c r="D114" s="20">
        <v>0</v>
      </c>
      <c r="E114" s="20">
        <v>57.4</v>
      </c>
      <c r="F114" s="20">
        <v>173</v>
      </c>
    </row>
    <row r="115" spans="1:6" x14ac:dyDescent="0.2">
      <c r="A115" s="27"/>
      <c r="B115" s="27">
        <v>625001</v>
      </c>
      <c r="C115" s="20" t="s">
        <v>34</v>
      </c>
      <c r="D115" s="20">
        <v>0</v>
      </c>
      <c r="E115" s="20">
        <v>8.02</v>
      </c>
      <c r="F115" s="20">
        <v>24</v>
      </c>
    </row>
    <row r="116" spans="1:6" x14ac:dyDescent="0.2">
      <c r="A116" s="27"/>
      <c r="B116" s="27">
        <v>625002</v>
      </c>
      <c r="C116" s="20" t="s">
        <v>35</v>
      </c>
      <c r="D116" s="20">
        <v>0</v>
      </c>
      <c r="E116" s="20">
        <v>80.36</v>
      </c>
      <c r="F116" s="20">
        <v>242</v>
      </c>
    </row>
    <row r="117" spans="1:6" x14ac:dyDescent="0.2">
      <c r="A117" s="27"/>
      <c r="B117" s="27">
        <v>625003</v>
      </c>
      <c r="C117" s="20" t="s">
        <v>36</v>
      </c>
      <c r="D117" s="20">
        <v>0</v>
      </c>
      <c r="E117" s="20">
        <v>4.5999999999999996</v>
      </c>
      <c r="F117" s="20">
        <v>15</v>
      </c>
    </row>
    <row r="118" spans="1:6" x14ac:dyDescent="0.2">
      <c r="A118" s="27"/>
      <c r="B118" s="27">
        <v>625004</v>
      </c>
      <c r="C118" s="20" t="s">
        <v>37</v>
      </c>
      <c r="D118" s="20">
        <v>0</v>
      </c>
      <c r="E118" s="20">
        <v>17.22</v>
      </c>
      <c r="F118" s="20">
        <v>52</v>
      </c>
    </row>
    <row r="119" spans="1:6" x14ac:dyDescent="0.2">
      <c r="A119" s="27"/>
      <c r="B119" s="27">
        <v>625005</v>
      </c>
      <c r="C119" s="20" t="s">
        <v>38</v>
      </c>
      <c r="D119" s="20">
        <v>0</v>
      </c>
      <c r="E119" s="20">
        <v>5.72</v>
      </c>
      <c r="F119" s="20">
        <v>17</v>
      </c>
    </row>
    <row r="120" spans="1:6" x14ac:dyDescent="0.2">
      <c r="A120" s="27"/>
      <c r="B120" s="27">
        <v>625007</v>
      </c>
      <c r="C120" s="20" t="s">
        <v>39</v>
      </c>
      <c r="D120" s="20">
        <v>0</v>
      </c>
      <c r="E120" s="20">
        <v>27.26</v>
      </c>
      <c r="F120" s="20">
        <v>83</v>
      </c>
    </row>
    <row r="121" spans="1:6" x14ac:dyDescent="0.2">
      <c r="A121" s="133"/>
      <c r="B121" s="3"/>
      <c r="C121" s="29"/>
      <c r="D121" s="29"/>
      <c r="E121" s="29"/>
      <c r="F121" s="134"/>
    </row>
    <row r="122" spans="1:6" x14ac:dyDescent="0.2">
      <c r="A122" s="64" t="s">
        <v>155</v>
      </c>
      <c r="B122" s="63"/>
      <c r="C122" s="24" t="s">
        <v>156</v>
      </c>
      <c r="D122" s="19">
        <f>SUM(D123:D130)</f>
        <v>0</v>
      </c>
      <c r="E122" s="19">
        <f t="shared" ref="E122:F122" si="4">SUM(E123:E130)</f>
        <v>130.08000000000001</v>
      </c>
      <c r="F122" s="19">
        <f t="shared" si="4"/>
        <v>395</v>
      </c>
    </row>
    <row r="123" spans="1:6" x14ac:dyDescent="0.2">
      <c r="A123" s="27"/>
      <c r="B123" s="27">
        <v>611</v>
      </c>
      <c r="C123" s="20" t="s">
        <v>31</v>
      </c>
      <c r="D123" s="20">
        <v>0</v>
      </c>
      <c r="E123" s="20">
        <v>94.66</v>
      </c>
      <c r="F123" s="20">
        <v>284</v>
      </c>
    </row>
    <row r="124" spans="1:6" x14ac:dyDescent="0.2">
      <c r="A124" s="27"/>
      <c r="B124" s="27">
        <v>621</v>
      </c>
      <c r="C124" s="20" t="s">
        <v>33</v>
      </c>
      <c r="D124" s="20">
        <v>0</v>
      </c>
      <c r="E124" s="20">
        <v>10.14</v>
      </c>
      <c r="F124" s="20">
        <v>31</v>
      </c>
    </row>
    <row r="125" spans="1:6" x14ac:dyDescent="0.2">
      <c r="A125" s="27"/>
      <c r="B125" s="27">
        <v>625001</v>
      </c>
      <c r="C125" s="20" t="s">
        <v>34</v>
      </c>
      <c r="D125" s="20">
        <v>0</v>
      </c>
      <c r="E125" s="20">
        <v>1.42</v>
      </c>
      <c r="F125" s="20">
        <v>5</v>
      </c>
    </row>
    <row r="126" spans="1:6" x14ac:dyDescent="0.2">
      <c r="A126" s="27"/>
      <c r="B126" s="27">
        <v>625002</v>
      </c>
      <c r="C126" s="20" t="s">
        <v>35</v>
      </c>
      <c r="D126" s="20">
        <v>0</v>
      </c>
      <c r="E126" s="20">
        <v>14.18</v>
      </c>
      <c r="F126" s="20">
        <v>43</v>
      </c>
    </row>
    <row r="127" spans="1:6" x14ac:dyDescent="0.2">
      <c r="A127" s="27"/>
      <c r="B127" s="27">
        <v>625003</v>
      </c>
      <c r="C127" s="20" t="s">
        <v>36</v>
      </c>
      <c r="D127" s="20">
        <v>0</v>
      </c>
      <c r="E127" s="20">
        <v>0.8</v>
      </c>
      <c r="F127" s="20">
        <v>3</v>
      </c>
    </row>
    <row r="128" spans="1:6" x14ac:dyDescent="0.2">
      <c r="A128" s="27"/>
      <c r="B128" s="27">
        <v>625004</v>
      </c>
      <c r="C128" s="20" t="s">
        <v>37</v>
      </c>
      <c r="D128" s="20">
        <v>0</v>
      </c>
      <c r="E128" s="20">
        <v>3.04</v>
      </c>
      <c r="F128" s="20">
        <v>10</v>
      </c>
    </row>
    <row r="129" spans="1:6" x14ac:dyDescent="0.2">
      <c r="A129" s="27"/>
      <c r="B129" s="27">
        <v>625005</v>
      </c>
      <c r="C129" s="20" t="s">
        <v>38</v>
      </c>
      <c r="D129" s="20">
        <v>0</v>
      </c>
      <c r="E129" s="20">
        <v>1.02</v>
      </c>
      <c r="F129" s="20">
        <v>4</v>
      </c>
    </row>
    <row r="130" spans="1:6" x14ac:dyDescent="0.2">
      <c r="A130" s="27"/>
      <c r="B130" s="27">
        <v>625007</v>
      </c>
      <c r="C130" s="20" t="s">
        <v>39</v>
      </c>
      <c r="D130" s="20">
        <v>0</v>
      </c>
      <c r="E130" s="20">
        <v>4.82</v>
      </c>
      <c r="F130" s="20">
        <v>15</v>
      </c>
    </row>
    <row r="131" spans="1:6" x14ac:dyDescent="0.2">
      <c r="A131" s="3"/>
      <c r="B131" s="3"/>
      <c r="C131" s="29"/>
      <c r="D131" s="29"/>
      <c r="E131" s="29"/>
      <c r="F131" s="29"/>
    </row>
    <row r="132" spans="1:6" x14ac:dyDescent="0.2">
      <c r="A132" s="3"/>
      <c r="B132" s="3"/>
      <c r="C132" s="29"/>
      <c r="D132" s="29"/>
      <c r="E132" s="29"/>
      <c r="F132" s="29"/>
    </row>
    <row r="133" spans="1:6" x14ac:dyDescent="0.2">
      <c r="A133" s="3"/>
      <c r="B133" s="3"/>
      <c r="C133" s="29"/>
      <c r="D133" s="29"/>
      <c r="E133" s="29"/>
      <c r="F133" s="29"/>
    </row>
    <row r="134" spans="1:6" x14ac:dyDescent="0.2">
      <c r="A134" s="3"/>
      <c r="B134" s="3"/>
      <c r="C134" s="29"/>
      <c r="D134" s="29"/>
      <c r="E134" s="29"/>
      <c r="F134" s="29"/>
    </row>
    <row r="135" spans="1:6" x14ac:dyDescent="0.2">
      <c r="A135" s="3"/>
      <c r="B135" s="3"/>
      <c r="C135" s="29"/>
      <c r="D135" s="29"/>
      <c r="E135" s="29"/>
      <c r="F135" s="29"/>
    </row>
    <row r="136" spans="1:6" x14ac:dyDescent="0.2">
      <c r="A136" s="3"/>
      <c r="B136" s="3"/>
      <c r="C136" s="29"/>
      <c r="D136" s="29"/>
      <c r="E136" s="29"/>
      <c r="F136" s="29"/>
    </row>
    <row r="137" spans="1:6" x14ac:dyDescent="0.2">
      <c r="A137" s="3"/>
      <c r="B137" s="3"/>
      <c r="C137" s="29"/>
      <c r="D137" s="29"/>
      <c r="E137" s="29"/>
      <c r="F137" s="29"/>
    </row>
    <row r="138" spans="1:6" x14ac:dyDescent="0.2">
      <c r="A138" s="3"/>
      <c r="B138" s="3"/>
      <c r="C138" s="29"/>
      <c r="D138" s="29"/>
      <c r="E138" s="29"/>
      <c r="F138" s="29"/>
    </row>
    <row r="139" spans="1:6" x14ac:dyDescent="0.2">
      <c r="A139" s="3"/>
      <c r="B139" s="3"/>
      <c r="C139" s="29"/>
      <c r="D139" s="29"/>
      <c r="E139" s="29"/>
      <c r="F139" s="29"/>
    </row>
    <row r="140" spans="1:6" x14ac:dyDescent="0.2">
      <c r="A140" s="3"/>
      <c r="B140" s="3"/>
      <c r="C140" s="29"/>
      <c r="D140" s="29"/>
      <c r="E140" s="29"/>
      <c r="F140" s="29"/>
    </row>
    <row r="141" spans="1:6" x14ac:dyDescent="0.2">
      <c r="A141" s="3"/>
      <c r="B141" s="3"/>
      <c r="C141" s="29"/>
      <c r="D141" s="29"/>
      <c r="E141" s="29"/>
      <c r="F141" s="29"/>
    </row>
    <row r="142" spans="1:6" x14ac:dyDescent="0.2">
      <c r="A142" s="3"/>
      <c r="B142" s="3"/>
      <c r="C142" s="29"/>
      <c r="D142" s="29"/>
      <c r="E142" s="29"/>
      <c r="F142" s="29"/>
    </row>
    <row r="143" spans="1:6" x14ac:dyDescent="0.2">
      <c r="A143" s="3"/>
      <c r="B143" s="3"/>
      <c r="C143" s="29"/>
      <c r="D143" s="29"/>
      <c r="E143" s="29"/>
      <c r="F143" s="29"/>
    </row>
    <row r="144" spans="1:6" x14ac:dyDescent="0.2">
      <c r="A144" s="3"/>
      <c r="B144" s="3"/>
      <c r="C144" s="29"/>
      <c r="D144" s="29"/>
      <c r="E144" s="29"/>
      <c r="F144" s="29"/>
    </row>
    <row r="145" spans="1:6" x14ac:dyDescent="0.2">
      <c r="A145" s="3"/>
      <c r="B145" s="3"/>
      <c r="C145" s="29"/>
      <c r="D145" s="29"/>
      <c r="E145" s="29"/>
      <c r="F145" s="29"/>
    </row>
    <row r="146" spans="1:6" x14ac:dyDescent="0.2">
      <c r="A146" s="3"/>
      <c r="B146" s="3"/>
      <c r="C146" s="29"/>
      <c r="D146" s="29"/>
      <c r="E146" s="29"/>
      <c r="F146" s="29"/>
    </row>
    <row r="147" spans="1:6" x14ac:dyDescent="0.2">
      <c r="A147" s="3"/>
      <c r="B147" s="3"/>
      <c r="C147" s="29"/>
      <c r="D147" s="29"/>
      <c r="E147" s="29"/>
      <c r="F147" s="29"/>
    </row>
    <row r="148" spans="1:6" x14ac:dyDescent="0.2">
      <c r="A148" s="3"/>
      <c r="B148" s="3"/>
      <c r="C148" s="29"/>
      <c r="D148" s="29"/>
      <c r="E148" s="29"/>
      <c r="F148" s="29"/>
    </row>
    <row r="149" spans="1:6" x14ac:dyDescent="0.2">
      <c r="A149" s="3"/>
      <c r="B149" s="3"/>
      <c r="C149" s="29"/>
      <c r="D149" s="29"/>
      <c r="E149" s="29"/>
      <c r="F149" s="29"/>
    </row>
    <row r="150" spans="1:6" x14ac:dyDescent="0.2">
      <c r="A150" s="3"/>
      <c r="B150" s="3"/>
      <c r="C150" s="29"/>
      <c r="D150" s="29"/>
      <c r="E150" s="29"/>
      <c r="F150" s="29"/>
    </row>
    <row r="151" spans="1:6" x14ac:dyDescent="0.2">
      <c r="A151" s="3"/>
      <c r="B151" s="3"/>
      <c r="C151" s="29"/>
      <c r="D151" s="29"/>
      <c r="E151" s="29"/>
      <c r="F151" s="29"/>
    </row>
    <row r="152" spans="1:6" x14ac:dyDescent="0.2">
      <c r="A152" s="3"/>
      <c r="B152" s="3"/>
      <c r="C152" s="29"/>
      <c r="D152" s="29"/>
      <c r="E152" s="29"/>
      <c r="F152" s="29"/>
    </row>
    <row r="153" spans="1:6" x14ac:dyDescent="0.2">
      <c r="A153" s="3"/>
      <c r="B153" s="3"/>
      <c r="C153" s="29"/>
      <c r="D153" s="29"/>
      <c r="E153" s="29"/>
      <c r="F153" s="29"/>
    </row>
    <row r="154" spans="1:6" x14ac:dyDescent="0.2">
      <c r="A154" s="3"/>
      <c r="B154" s="3"/>
      <c r="C154" s="29"/>
      <c r="D154" s="29"/>
      <c r="E154" s="29"/>
      <c r="F154" s="29"/>
    </row>
    <row r="155" spans="1:6" x14ac:dyDescent="0.2">
      <c r="A155" s="3"/>
      <c r="B155" s="3"/>
      <c r="C155" s="29"/>
      <c r="D155" s="29"/>
      <c r="E155" s="29"/>
      <c r="F155" s="29"/>
    </row>
    <row r="156" spans="1:6" x14ac:dyDescent="0.2">
      <c r="A156" s="3"/>
      <c r="B156" s="3"/>
      <c r="C156" s="29"/>
      <c r="D156" s="29"/>
      <c r="E156" s="29"/>
      <c r="F156" s="29"/>
    </row>
    <row r="157" spans="1:6" x14ac:dyDescent="0.2">
      <c r="A157" s="3"/>
      <c r="B157" s="3"/>
      <c r="C157" s="29"/>
      <c r="D157" s="29"/>
      <c r="E157" s="29"/>
      <c r="F157" s="29"/>
    </row>
    <row r="158" spans="1:6" x14ac:dyDescent="0.2">
      <c r="A158" s="3"/>
      <c r="B158" s="3"/>
      <c r="C158" s="29"/>
      <c r="D158" s="29"/>
      <c r="E158" s="29"/>
      <c r="F158" s="29"/>
    </row>
    <row r="159" spans="1:6" x14ac:dyDescent="0.2">
      <c r="A159" s="3"/>
      <c r="B159" s="3"/>
      <c r="C159" s="29"/>
      <c r="D159" s="29"/>
      <c r="E159" s="29"/>
      <c r="F159" s="29"/>
    </row>
    <row r="160" spans="1:6" x14ac:dyDescent="0.2">
      <c r="A160" s="3"/>
      <c r="B160" s="3"/>
      <c r="C160" s="29"/>
      <c r="D160" s="29"/>
      <c r="E160" s="29"/>
      <c r="F160" s="29"/>
    </row>
    <row r="161" spans="1:6" x14ac:dyDescent="0.2">
      <c r="A161" s="3"/>
      <c r="B161" s="3"/>
      <c r="C161" s="29"/>
      <c r="D161" s="29"/>
      <c r="E161" s="29"/>
      <c r="F161" s="29"/>
    </row>
    <row r="162" spans="1:6" x14ac:dyDescent="0.2">
      <c r="A162" s="3"/>
      <c r="B162" s="3"/>
      <c r="C162" s="29"/>
      <c r="D162" s="29"/>
      <c r="E162" s="29"/>
      <c r="F162" s="29"/>
    </row>
    <row r="163" spans="1:6" x14ac:dyDescent="0.2">
      <c r="A163" s="3"/>
      <c r="B163" s="3"/>
      <c r="C163" s="29"/>
      <c r="D163" s="29"/>
      <c r="E163" s="29"/>
      <c r="F163" s="29"/>
    </row>
    <row r="164" spans="1:6" x14ac:dyDescent="0.2">
      <c r="A164" s="3"/>
      <c r="B164" s="3"/>
      <c r="C164" s="29"/>
      <c r="D164" s="29"/>
      <c r="E164" s="29"/>
      <c r="F164" s="29"/>
    </row>
    <row r="165" spans="1:6" x14ac:dyDescent="0.2">
      <c r="A165" s="3"/>
      <c r="B165" s="3"/>
      <c r="C165" s="29"/>
      <c r="D165" s="29"/>
      <c r="E165" s="29"/>
      <c r="F165" s="29"/>
    </row>
    <row r="166" spans="1:6" ht="13.5" thickBot="1" x14ac:dyDescent="0.25">
      <c r="A166" s="3"/>
      <c r="B166" s="3"/>
      <c r="C166" s="29"/>
      <c r="D166" s="29"/>
      <c r="E166" s="29"/>
      <c r="F166" s="29"/>
    </row>
    <row r="167" spans="1:6" x14ac:dyDescent="0.2">
      <c r="A167" s="77">
        <v>41</v>
      </c>
      <c r="B167" s="78" t="s">
        <v>30</v>
      </c>
      <c r="C167" s="79" t="s">
        <v>157</v>
      </c>
      <c r="D167" s="79">
        <f>SUM(D168:D215)</f>
        <v>53167</v>
      </c>
      <c r="E167" s="79">
        <f>SUM(E168:E215)</f>
        <v>32593.29</v>
      </c>
      <c r="F167" s="79">
        <f>SUM(F168:F215)</f>
        <v>53932.33</v>
      </c>
    </row>
    <row r="168" spans="1:6" x14ac:dyDescent="0.2">
      <c r="A168" s="17"/>
      <c r="B168" s="27">
        <v>611</v>
      </c>
      <c r="C168" s="20" t="s">
        <v>31</v>
      </c>
      <c r="D168" s="20">
        <v>22800</v>
      </c>
      <c r="E168" s="20">
        <v>14858.65</v>
      </c>
      <c r="F168" s="20">
        <v>22800</v>
      </c>
    </row>
    <row r="169" spans="1:6" x14ac:dyDescent="0.2">
      <c r="A169" s="17"/>
      <c r="B169" s="25">
        <v>612001</v>
      </c>
      <c r="C169" s="20" t="s">
        <v>32</v>
      </c>
      <c r="D169" s="20">
        <v>0</v>
      </c>
      <c r="E169" s="20">
        <v>638.27</v>
      </c>
      <c r="F169" s="20">
        <v>1000</v>
      </c>
    </row>
    <row r="170" spans="1:6" x14ac:dyDescent="0.2">
      <c r="A170" s="17"/>
      <c r="B170" s="27">
        <v>621</v>
      </c>
      <c r="C170" s="20" t="s">
        <v>33</v>
      </c>
      <c r="D170" s="20">
        <v>2280</v>
      </c>
      <c r="E170" s="48">
        <v>1589.24</v>
      </c>
      <c r="F170" s="146">
        <v>2280</v>
      </c>
    </row>
    <row r="171" spans="1:6" x14ac:dyDescent="0.2">
      <c r="A171" s="17"/>
      <c r="B171" s="27">
        <v>625001</v>
      </c>
      <c r="C171" s="20" t="s">
        <v>34</v>
      </c>
      <c r="D171" s="20">
        <v>320</v>
      </c>
      <c r="E171" s="20">
        <v>220.14</v>
      </c>
      <c r="F171" s="20">
        <v>320</v>
      </c>
    </row>
    <row r="172" spans="1:6" x14ac:dyDescent="0.2">
      <c r="A172" s="17"/>
      <c r="B172" s="27">
        <v>625002</v>
      </c>
      <c r="C172" s="20" t="s">
        <v>35</v>
      </c>
      <c r="D172" s="20">
        <v>3200</v>
      </c>
      <c r="E172" s="20">
        <v>2224.94</v>
      </c>
      <c r="F172" s="20">
        <v>3200</v>
      </c>
    </row>
    <row r="173" spans="1:6" x14ac:dyDescent="0.2">
      <c r="A173" s="17"/>
      <c r="B173" s="27">
        <v>625003</v>
      </c>
      <c r="C173" s="20" t="s">
        <v>36</v>
      </c>
      <c r="D173" s="20">
        <v>185</v>
      </c>
      <c r="E173" s="20">
        <v>126.98</v>
      </c>
      <c r="F173" s="20">
        <v>185</v>
      </c>
    </row>
    <row r="174" spans="1:6" x14ac:dyDescent="0.2">
      <c r="A174" s="17"/>
      <c r="B174" s="27">
        <v>625004</v>
      </c>
      <c r="C174" s="20" t="s">
        <v>37</v>
      </c>
      <c r="D174" s="20">
        <v>684</v>
      </c>
      <c r="E174" s="20">
        <v>476.75</v>
      </c>
      <c r="F174" s="20">
        <v>684</v>
      </c>
    </row>
    <row r="175" spans="1:6" x14ac:dyDescent="0.2">
      <c r="A175" s="17"/>
      <c r="B175" s="27">
        <v>625005</v>
      </c>
      <c r="C175" s="20" t="s">
        <v>38</v>
      </c>
      <c r="D175" s="20">
        <v>228</v>
      </c>
      <c r="E175" s="48">
        <v>157.30000000000001</v>
      </c>
      <c r="F175" s="20">
        <v>228</v>
      </c>
    </row>
    <row r="176" spans="1:6" x14ac:dyDescent="0.2">
      <c r="A176" s="17"/>
      <c r="B176" s="27">
        <v>625007</v>
      </c>
      <c r="C176" s="20" t="s">
        <v>39</v>
      </c>
      <c r="D176" s="20">
        <v>1090</v>
      </c>
      <c r="E176" s="48">
        <v>754.8</v>
      </c>
      <c r="F176" s="20">
        <v>1090</v>
      </c>
    </row>
    <row r="177" spans="1:6" x14ac:dyDescent="0.2">
      <c r="A177" s="17"/>
      <c r="B177" s="27">
        <v>631001</v>
      </c>
      <c r="C177" s="20" t="s">
        <v>40</v>
      </c>
      <c r="D177" s="20">
        <v>150</v>
      </c>
      <c r="E177" s="48">
        <v>2.75</v>
      </c>
      <c r="F177" s="146">
        <v>50</v>
      </c>
    </row>
    <row r="178" spans="1:6" x14ac:dyDescent="0.2">
      <c r="A178" s="17"/>
      <c r="B178" s="27">
        <v>632001</v>
      </c>
      <c r="C178" s="20" t="s">
        <v>41</v>
      </c>
      <c r="D178" s="26">
        <v>1300</v>
      </c>
      <c r="E178" s="65">
        <v>0</v>
      </c>
      <c r="F178" s="147">
        <v>1300</v>
      </c>
    </row>
    <row r="179" spans="1:6" x14ac:dyDescent="0.2">
      <c r="A179" s="17"/>
      <c r="B179" s="27">
        <v>632002</v>
      </c>
      <c r="C179" s="20" t="s">
        <v>42</v>
      </c>
      <c r="D179" s="20">
        <v>100</v>
      </c>
      <c r="E179" s="48">
        <v>9.4</v>
      </c>
      <c r="F179" s="146">
        <v>30</v>
      </c>
    </row>
    <row r="180" spans="1:6" x14ac:dyDescent="0.2">
      <c r="A180" s="17"/>
      <c r="B180" s="27">
        <v>632003</v>
      </c>
      <c r="C180" s="20" t="s">
        <v>43</v>
      </c>
      <c r="D180" s="20">
        <v>1200</v>
      </c>
      <c r="E180" s="20">
        <v>974.08</v>
      </c>
      <c r="F180" s="20">
        <v>1200</v>
      </c>
    </row>
    <row r="181" spans="1:6" x14ac:dyDescent="0.2">
      <c r="A181" s="17"/>
      <c r="B181" s="27">
        <v>633001</v>
      </c>
      <c r="C181" s="20" t="s">
        <v>44</v>
      </c>
      <c r="D181" s="20">
        <v>150</v>
      </c>
      <c r="E181" s="48">
        <v>125.65</v>
      </c>
      <c r="F181" s="146">
        <v>150</v>
      </c>
    </row>
    <row r="182" spans="1:6" x14ac:dyDescent="0.2">
      <c r="A182" s="17"/>
      <c r="B182" s="27">
        <v>633002</v>
      </c>
      <c r="C182" s="20" t="s">
        <v>151</v>
      </c>
      <c r="D182" s="20">
        <v>500</v>
      </c>
      <c r="E182" s="48">
        <v>0</v>
      </c>
      <c r="F182" s="48">
        <v>0</v>
      </c>
    </row>
    <row r="183" spans="1:6" x14ac:dyDescent="0.2">
      <c r="A183" s="17"/>
      <c r="B183" s="27">
        <v>633006</v>
      </c>
      <c r="C183" s="20" t="s">
        <v>45</v>
      </c>
      <c r="D183" s="20">
        <v>1200</v>
      </c>
      <c r="E183" s="20">
        <v>1240.3499999999999</v>
      </c>
      <c r="F183" s="20">
        <v>1500</v>
      </c>
    </row>
    <row r="184" spans="1:6" x14ac:dyDescent="0.2">
      <c r="A184" s="17"/>
      <c r="B184" s="27">
        <v>633009</v>
      </c>
      <c r="C184" s="20" t="s">
        <v>46</v>
      </c>
      <c r="D184" s="20">
        <v>300</v>
      </c>
      <c r="E184" s="20">
        <v>302.95999999999998</v>
      </c>
      <c r="F184" s="20">
        <v>350</v>
      </c>
    </row>
    <row r="185" spans="1:6" x14ac:dyDescent="0.2">
      <c r="A185" s="17"/>
      <c r="B185" s="27">
        <v>633010</v>
      </c>
      <c r="C185" s="20" t="s">
        <v>47</v>
      </c>
      <c r="D185" s="20">
        <v>200</v>
      </c>
      <c r="E185" s="20">
        <v>12</v>
      </c>
      <c r="F185" s="20">
        <v>50</v>
      </c>
    </row>
    <row r="186" spans="1:6" x14ac:dyDescent="0.2">
      <c r="A186" s="17"/>
      <c r="B186" s="27">
        <v>633013</v>
      </c>
      <c r="C186" s="20" t="s">
        <v>175</v>
      </c>
      <c r="D186" s="20">
        <v>0</v>
      </c>
      <c r="E186" s="20">
        <v>0</v>
      </c>
      <c r="F186" s="20">
        <v>500</v>
      </c>
    </row>
    <row r="187" spans="1:6" x14ac:dyDescent="0.2">
      <c r="A187" s="17"/>
      <c r="B187" s="27">
        <v>633015</v>
      </c>
      <c r="C187" s="20" t="s">
        <v>48</v>
      </c>
      <c r="D187" s="20">
        <v>1000</v>
      </c>
      <c r="E187" s="20">
        <v>1388.56</v>
      </c>
      <c r="F187" s="20">
        <v>1389</v>
      </c>
    </row>
    <row r="188" spans="1:6" x14ac:dyDescent="0.2">
      <c r="A188" s="17"/>
      <c r="B188" s="27">
        <v>633016</v>
      </c>
      <c r="C188" s="20" t="s">
        <v>49</v>
      </c>
      <c r="D188" s="20">
        <v>500</v>
      </c>
      <c r="E188" s="20">
        <v>368.41</v>
      </c>
      <c r="F188" s="20">
        <v>500</v>
      </c>
    </row>
    <row r="189" spans="1:6" x14ac:dyDescent="0.2">
      <c r="A189" s="17"/>
      <c r="B189" s="27">
        <v>634001</v>
      </c>
      <c r="C189" s="20" t="s">
        <v>52</v>
      </c>
      <c r="D189" s="20">
        <v>1000</v>
      </c>
      <c r="E189" s="48">
        <v>460.4</v>
      </c>
      <c r="F189" s="146">
        <v>1000</v>
      </c>
    </row>
    <row r="190" spans="1:6" x14ac:dyDescent="0.2">
      <c r="A190" s="17"/>
      <c r="B190" s="27">
        <v>634002</v>
      </c>
      <c r="C190" s="20" t="s">
        <v>53</v>
      </c>
      <c r="D190" s="20">
        <v>800</v>
      </c>
      <c r="E190" s="48">
        <v>80</v>
      </c>
      <c r="F190" s="146">
        <v>500</v>
      </c>
    </row>
    <row r="191" spans="1:6" x14ac:dyDescent="0.2">
      <c r="A191" s="17"/>
      <c r="B191" s="27">
        <v>634003</v>
      </c>
      <c r="C191" s="20" t="s">
        <v>50</v>
      </c>
      <c r="D191" s="20">
        <v>150</v>
      </c>
      <c r="E191" s="20">
        <v>119.55</v>
      </c>
      <c r="F191" s="20">
        <v>150</v>
      </c>
    </row>
    <row r="192" spans="1:6" x14ac:dyDescent="0.2">
      <c r="A192" s="17"/>
      <c r="B192" s="27">
        <v>634005</v>
      </c>
      <c r="C192" s="20" t="s">
        <v>51</v>
      </c>
      <c r="D192" s="20">
        <v>150</v>
      </c>
      <c r="E192" s="48">
        <v>0</v>
      </c>
      <c r="F192" s="48">
        <v>50</v>
      </c>
    </row>
    <row r="193" spans="1:6" x14ac:dyDescent="0.2">
      <c r="A193" s="17"/>
      <c r="B193" s="27">
        <v>635002</v>
      </c>
      <c r="C193" s="20" t="s">
        <v>54</v>
      </c>
      <c r="D193" s="20">
        <v>200</v>
      </c>
      <c r="E193" s="20">
        <v>0</v>
      </c>
      <c r="F193" s="20">
        <v>100</v>
      </c>
    </row>
    <row r="194" spans="1:6" x14ac:dyDescent="0.2">
      <c r="A194" s="17"/>
      <c r="B194" s="27">
        <v>635004</v>
      </c>
      <c r="C194" s="20" t="s">
        <v>158</v>
      </c>
      <c r="D194" s="20">
        <v>0</v>
      </c>
      <c r="E194" s="48">
        <v>0</v>
      </c>
      <c r="F194" s="48"/>
    </row>
    <row r="195" spans="1:6" x14ac:dyDescent="0.2">
      <c r="A195" s="17"/>
      <c r="B195" s="27">
        <v>635005</v>
      </c>
      <c r="C195" s="20" t="s">
        <v>159</v>
      </c>
      <c r="D195" s="20">
        <v>200</v>
      </c>
      <c r="E195" s="20">
        <v>0</v>
      </c>
      <c r="F195" s="20">
        <v>50</v>
      </c>
    </row>
    <row r="196" spans="1:6" x14ac:dyDescent="0.2">
      <c r="A196" s="17"/>
      <c r="B196" s="27">
        <v>635006</v>
      </c>
      <c r="C196" s="20" t="s">
        <v>82</v>
      </c>
      <c r="D196" s="20">
        <v>1500</v>
      </c>
      <c r="E196" s="20">
        <v>108</v>
      </c>
      <c r="F196" s="20">
        <v>1200</v>
      </c>
    </row>
    <row r="197" spans="1:6" x14ac:dyDescent="0.2">
      <c r="A197" s="17"/>
      <c r="B197" s="27">
        <v>635007</v>
      </c>
      <c r="C197" s="20" t="s">
        <v>122</v>
      </c>
      <c r="D197" s="20">
        <v>0</v>
      </c>
      <c r="E197" s="20">
        <v>0</v>
      </c>
      <c r="F197" s="20"/>
    </row>
    <row r="198" spans="1:6" x14ac:dyDescent="0.2">
      <c r="A198" s="17"/>
      <c r="B198" s="27">
        <v>637001</v>
      </c>
      <c r="C198" s="20" t="s">
        <v>55</v>
      </c>
      <c r="D198" s="20">
        <v>450</v>
      </c>
      <c r="E198" s="48">
        <v>0</v>
      </c>
      <c r="F198" s="48">
        <v>100</v>
      </c>
    </row>
    <row r="199" spans="1:6" x14ac:dyDescent="0.2">
      <c r="A199" s="17"/>
      <c r="B199" s="27">
        <v>637002</v>
      </c>
      <c r="C199" s="20" t="s">
        <v>56</v>
      </c>
      <c r="D199" s="20">
        <v>1000</v>
      </c>
      <c r="E199" s="20">
        <v>289.63</v>
      </c>
      <c r="F199" s="20">
        <v>700</v>
      </c>
    </row>
    <row r="200" spans="1:6" x14ac:dyDescent="0.2">
      <c r="A200" s="17"/>
      <c r="B200" s="27">
        <v>637003</v>
      </c>
      <c r="C200" s="20" t="s">
        <v>57</v>
      </c>
      <c r="D200" s="20">
        <v>1200</v>
      </c>
      <c r="E200" s="48">
        <v>166.6</v>
      </c>
      <c r="F200" s="48">
        <v>1000</v>
      </c>
    </row>
    <row r="201" spans="1:6" x14ac:dyDescent="0.2">
      <c r="A201" s="17"/>
      <c r="B201" s="27">
        <v>637004</v>
      </c>
      <c r="C201" s="20" t="s">
        <v>58</v>
      </c>
      <c r="D201" s="20">
        <v>500</v>
      </c>
      <c r="E201" s="48">
        <v>1166</v>
      </c>
      <c r="F201" s="20">
        <v>1700</v>
      </c>
    </row>
    <row r="202" spans="1:6" x14ac:dyDescent="0.2">
      <c r="A202" s="17"/>
      <c r="B202" s="27">
        <v>637005</v>
      </c>
      <c r="C202" s="20" t="s">
        <v>59</v>
      </c>
      <c r="D202" s="20">
        <v>2300</v>
      </c>
      <c r="E202" s="20">
        <v>1826.48</v>
      </c>
      <c r="F202" s="20">
        <v>2500</v>
      </c>
    </row>
    <row r="203" spans="1:6" x14ac:dyDescent="0.2">
      <c r="A203" s="17"/>
      <c r="B203" s="27">
        <v>637009</v>
      </c>
      <c r="C203" s="20" t="s">
        <v>60</v>
      </c>
      <c r="D203" s="20">
        <v>0</v>
      </c>
      <c r="E203" s="48">
        <v>34.9</v>
      </c>
      <c r="F203" s="48">
        <v>35</v>
      </c>
    </row>
    <row r="204" spans="1:6" x14ac:dyDescent="0.2">
      <c r="A204" s="17"/>
      <c r="B204" s="27">
        <v>637011</v>
      </c>
      <c r="C204" s="20" t="s">
        <v>61</v>
      </c>
      <c r="D204" s="20">
        <v>700</v>
      </c>
      <c r="E204" s="48">
        <v>0</v>
      </c>
      <c r="F204" s="48">
        <v>200</v>
      </c>
    </row>
    <row r="205" spans="1:6" x14ac:dyDescent="0.2">
      <c r="A205" s="17"/>
      <c r="B205" s="27">
        <v>637012</v>
      </c>
      <c r="C205" s="20" t="s">
        <v>179</v>
      </c>
      <c r="D205" s="20">
        <v>0</v>
      </c>
      <c r="E205" s="48">
        <v>3.86</v>
      </c>
      <c r="F205" s="48">
        <v>4</v>
      </c>
    </row>
    <row r="206" spans="1:6" x14ac:dyDescent="0.2">
      <c r="A206" s="17"/>
      <c r="B206" s="27">
        <v>637014</v>
      </c>
      <c r="C206" s="20" t="s">
        <v>62</v>
      </c>
      <c r="D206" s="20">
        <v>1600</v>
      </c>
      <c r="E206" s="20">
        <v>1067.8399999999999</v>
      </c>
      <c r="F206" s="20">
        <v>1600</v>
      </c>
    </row>
    <row r="207" spans="1:6" x14ac:dyDescent="0.2">
      <c r="A207" s="17"/>
      <c r="B207" s="27">
        <v>637015</v>
      </c>
      <c r="C207" s="20" t="s">
        <v>63</v>
      </c>
      <c r="D207" s="20">
        <v>400</v>
      </c>
      <c r="E207" s="20">
        <v>113.19</v>
      </c>
      <c r="F207" s="20">
        <v>600</v>
      </c>
    </row>
    <row r="208" spans="1:6" x14ac:dyDescent="0.2">
      <c r="A208" s="17"/>
      <c r="B208" s="27">
        <v>637016</v>
      </c>
      <c r="C208" s="20" t="s">
        <v>64</v>
      </c>
      <c r="D208" s="20">
        <v>100</v>
      </c>
      <c r="E208" s="20">
        <v>69.099999999999994</v>
      </c>
      <c r="F208" s="20">
        <v>100</v>
      </c>
    </row>
    <row r="209" spans="1:6" x14ac:dyDescent="0.2">
      <c r="A209" s="17"/>
      <c r="B209" s="27">
        <v>637023</v>
      </c>
      <c r="C209" s="20" t="s">
        <v>65</v>
      </c>
      <c r="D209" s="20">
        <v>30</v>
      </c>
      <c r="E209" s="48">
        <v>0</v>
      </c>
      <c r="F209" s="48">
        <v>30</v>
      </c>
    </row>
    <row r="210" spans="1:6" x14ac:dyDescent="0.2">
      <c r="A210" s="17"/>
      <c r="B210" s="27">
        <v>637026</v>
      </c>
      <c r="C210" s="20" t="s">
        <v>66</v>
      </c>
      <c r="D210" s="20">
        <v>1500</v>
      </c>
      <c r="E210" s="48">
        <v>0</v>
      </c>
      <c r="F210" s="48">
        <v>1500</v>
      </c>
    </row>
    <row r="211" spans="1:6" x14ac:dyDescent="0.2">
      <c r="A211" s="17"/>
      <c r="B211" s="27">
        <v>637027</v>
      </c>
      <c r="C211" s="20" t="s">
        <v>153</v>
      </c>
      <c r="D211" s="20">
        <v>600</v>
      </c>
      <c r="E211" s="48">
        <v>471.45</v>
      </c>
      <c r="F211" s="48">
        <v>600</v>
      </c>
    </row>
    <row r="212" spans="1:6" x14ac:dyDescent="0.2">
      <c r="A212" s="17"/>
      <c r="B212" s="27">
        <v>637035</v>
      </c>
      <c r="C212" s="20" t="s">
        <v>123</v>
      </c>
      <c r="D212" s="20"/>
      <c r="E212" s="20"/>
      <c r="F212" s="20"/>
    </row>
    <row r="213" spans="1:6" x14ac:dyDescent="0.2">
      <c r="A213" s="17"/>
      <c r="B213" s="27">
        <v>641006</v>
      </c>
      <c r="C213" s="20" t="s">
        <v>67</v>
      </c>
      <c r="D213" s="20">
        <v>200</v>
      </c>
      <c r="E213" s="48">
        <v>0</v>
      </c>
      <c r="F213" s="48">
        <v>200</v>
      </c>
    </row>
    <row r="214" spans="1:6" x14ac:dyDescent="0.2">
      <c r="A214" s="17"/>
      <c r="B214" s="27">
        <v>641009</v>
      </c>
      <c r="C214" s="20" t="s">
        <v>180</v>
      </c>
      <c r="D214" s="20">
        <v>0</v>
      </c>
      <c r="E214" s="48">
        <v>7.33</v>
      </c>
      <c r="F214" s="48">
        <v>7.33</v>
      </c>
    </row>
    <row r="215" spans="1:6" x14ac:dyDescent="0.2">
      <c r="A215" s="27"/>
      <c r="B215" s="27">
        <v>642006</v>
      </c>
      <c r="C215" s="20" t="s">
        <v>68</v>
      </c>
      <c r="D215" s="20">
        <v>1200</v>
      </c>
      <c r="E215" s="20">
        <v>1137.73</v>
      </c>
      <c r="F215" s="20">
        <v>1200</v>
      </c>
    </row>
    <row r="216" spans="1:6" x14ac:dyDescent="0.2">
      <c r="A216" s="3"/>
      <c r="B216" s="29"/>
      <c r="C216" s="29"/>
      <c r="D216" s="29"/>
      <c r="E216" s="29"/>
      <c r="F216" s="29"/>
    </row>
    <row r="217" spans="1:6" x14ac:dyDescent="0.2">
      <c r="A217" s="64">
        <v>41</v>
      </c>
      <c r="B217" s="66">
        <v>37257</v>
      </c>
      <c r="C217" s="19" t="s">
        <v>69</v>
      </c>
      <c r="D217" s="19">
        <f>SUM(D218:D218)</f>
        <v>500</v>
      </c>
      <c r="E217" s="19">
        <f>SUM(E218:E218)</f>
        <v>246.13</v>
      </c>
      <c r="F217" s="19">
        <f>SUM(F218:F218)</f>
        <v>500</v>
      </c>
    </row>
    <row r="218" spans="1:6" x14ac:dyDescent="0.2">
      <c r="A218" s="27"/>
      <c r="B218" s="27">
        <v>637012</v>
      </c>
      <c r="C218" s="20" t="s">
        <v>70</v>
      </c>
      <c r="D218" s="20">
        <v>500</v>
      </c>
      <c r="E218" s="20">
        <v>246.13</v>
      </c>
      <c r="F218" s="20">
        <v>500</v>
      </c>
    </row>
    <row r="219" spans="1:6" x14ac:dyDescent="0.2">
      <c r="A219" s="3"/>
      <c r="B219" s="3"/>
      <c r="C219" s="29"/>
      <c r="D219" s="29"/>
      <c r="E219" s="29"/>
      <c r="F219" s="29"/>
    </row>
    <row r="220" spans="1:6" x14ac:dyDescent="0.2">
      <c r="A220" s="3"/>
      <c r="B220" s="3"/>
      <c r="C220" s="29"/>
      <c r="D220" s="29"/>
      <c r="E220" s="29"/>
      <c r="F220" s="29"/>
    </row>
    <row r="221" spans="1:6" x14ac:dyDescent="0.2">
      <c r="A221" s="3"/>
      <c r="B221" s="3"/>
      <c r="C221" s="29"/>
      <c r="D221" s="29"/>
      <c r="E221" s="29"/>
      <c r="F221" s="29"/>
    </row>
    <row r="222" spans="1:6" x14ac:dyDescent="0.2">
      <c r="A222" s="3"/>
      <c r="B222" s="3"/>
      <c r="C222" s="29"/>
      <c r="D222" s="29"/>
      <c r="E222" s="29"/>
      <c r="F222" s="29"/>
    </row>
    <row r="223" spans="1:6" x14ac:dyDescent="0.2">
      <c r="A223" s="64">
        <v>41</v>
      </c>
      <c r="B223" s="66" t="s">
        <v>71</v>
      </c>
      <c r="C223" s="19" t="s">
        <v>72</v>
      </c>
      <c r="D223" s="19">
        <f>SUM(D224:D232)</f>
        <v>1740</v>
      </c>
      <c r="E223" s="42">
        <f>SUM(E224:E232)</f>
        <v>1360.62</v>
      </c>
      <c r="F223" s="19">
        <f>SUM(F224:F232)</f>
        <v>2160</v>
      </c>
    </row>
    <row r="224" spans="1:6" x14ac:dyDescent="0.2">
      <c r="A224" s="27"/>
      <c r="B224" s="27">
        <v>632001</v>
      </c>
      <c r="C224" s="20" t="s">
        <v>73</v>
      </c>
      <c r="D224" s="20">
        <v>120</v>
      </c>
      <c r="E224" s="41">
        <v>0</v>
      </c>
      <c r="F224" s="20">
        <v>120</v>
      </c>
    </row>
    <row r="225" spans="1:6" x14ac:dyDescent="0.2">
      <c r="A225" s="27"/>
      <c r="B225" s="27">
        <v>633006</v>
      </c>
      <c r="C225" s="20" t="s">
        <v>74</v>
      </c>
      <c r="D225" s="20">
        <v>50</v>
      </c>
      <c r="E225" s="41">
        <v>0</v>
      </c>
      <c r="F225" s="20">
        <v>0</v>
      </c>
    </row>
    <row r="226" spans="1:6" x14ac:dyDescent="0.2">
      <c r="A226" s="27"/>
      <c r="B226" s="27">
        <v>633007</v>
      </c>
      <c r="C226" s="20" t="s">
        <v>75</v>
      </c>
      <c r="D226" s="20">
        <v>50</v>
      </c>
      <c r="E226" s="50">
        <v>140</v>
      </c>
      <c r="F226" s="48">
        <v>140</v>
      </c>
    </row>
    <row r="227" spans="1:6" x14ac:dyDescent="0.2">
      <c r="A227" s="27"/>
      <c r="B227" s="27">
        <v>634001</v>
      </c>
      <c r="C227" s="20" t="s">
        <v>76</v>
      </c>
      <c r="D227" s="20">
        <v>900</v>
      </c>
      <c r="E227" s="41">
        <v>526.46</v>
      </c>
      <c r="F227" s="20">
        <v>900</v>
      </c>
    </row>
    <row r="228" spans="1:6" x14ac:dyDescent="0.2">
      <c r="A228" s="27"/>
      <c r="B228" s="27">
        <v>634002</v>
      </c>
      <c r="C228" s="20" t="s">
        <v>77</v>
      </c>
      <c r="D228" s="20">
        <v>100</v>
      </c>
      <c r="E228" s="50">
        <v>164.4</v>
      </c>
      <c r="F228" s="146">
        <v>165</v>
      </c>
    </row>
    <row r="229" spans="1:6" x14ac:dyDescent="0.2">
      <c r="A229" s="27"/>
      <c r="B229" s="27">
        <v>634003</v>
      </c>
      <c r="C229" s="20" t="s">
        <v>50</v>
      </c>
      <c r="D229" s="20">
        <v>300</v>
      </c>
      <c r="E229" s="41">
        <v>264.66000000000003</v>
      </c>
      <c r="F229" s="20">
        <v>300</v>
      </c>
    </row>
    <row r="230" spans="1:6" x14ac:dyDescent="0.2">
      <c r="A230" s="27"/>
      <c r="B230" s="27">
        <v>635005</v>
      </c>
      <c r="C230" s="20" t="s">
        <v>78</v>
      </c>
      <c r="D230" s="20">
        <v>100</v>
      </c>
      <c r="E230" s="50">
        <v>0</v>
      </c>
      <c r="F230" s="48">
        <v>0</v>
      </c>
    </row>
    <row r="231" spans="1:6" x14ac:dyDescent="0.2">
      <c r="A231" s="27"/>
      <c r="B231" s="27">
        <v>637002</v>
      </c>
      <c r="C231" s="20" t="s">
        <v>181</v>
      </c>
      <c r="D231" s="20">
        <v>0</v>
      </c>
      <c r="E231" s="50">
        <v>265.10000000000002</v>
      </c>
      <c r="F231" s="146">
        <v>265</v>
      </c>
    </row>
    <row r="232" spans="1:6" x14ac:dyDescent="0.2">
      <c r="A232" s="27"/>
      <c r="B232" s="27">
        <v>637027</v>
      </c>
      <c r="C232" s="20" t="s">
        <v>79</v>
      </c>
      <c r="D232" s="20">
        <v>120</v>
      </c>
      <c r="E232" s="50">
        <v>0</v>
      </c>
      <c r="F232" s="146">
        <v>270</v>
      </c>
    </row>
    <row r="233" spans="1:6" x14ac:dyDescent="0.2">
      <c r="A233" s="133"/>
      <c r="B233" s="3"/>
      <c r="C233" s="29"/>
      <c r="D233" s="29"/>
      <c r="E233" s="29"/>
      <c r="F233" s="134"/>
    </row>
    <row r="234" spans="1:6" x14ac:dyDescent="0.2">
      <c r="A234" s="64">
        <v>41</v>
      </c>
      <c r="B234" s="63" t="s">
        <v>80</v>
      </c>
      <c r="C234" s="19" t="s">
        <v>81</v>
      </c>
      <c r="D234" s="19">
        <f>SUM(D235:D236)</f>
        <v>1100</v>
      </c>
      <c r="E234" s="72">
        <f>SUM(E235:E236)</f>
        <v>1110.1999999999998</v>
      </c>
      <c r="F234" s="19">
        <f>SUM(F235:F236)</f>
        <v>1600</v>
      </c>
    </row>
    <row r="235" spans="1:6" x14ac:dyDescent="0.2">
      <c r="A235" s="27"/>
      <c r="B235" s="27">
        <v>633006</v>
      </c>
      <c r="C235" s="20" t="s">
        <v>74</v>
      </c>
      <c r="D235" s="20">
        <v>100</v>
      </c>
      <c r="E235" s="50">
        <v>2.6</v>
      </c>
      <c r="F235" s="20">
        <v>100</v>
      </c>
    </row>
    <row r="236" spans="1:6" x14ac:dyDescent="0.2">
      <c r="A236" s="27"/>
      <c r="B236" s="27">
        <v>635006</v>
      </c>
      <c r="C236" s="20" t="s">
        <v>82</v>
      </c>
      <c r="D236" s="20">
        <v>1000</v>
      </c>
      <c r="E236" s="50">
        <v>1107.5999999999999</v>
      </c>
      <c r="F236" s="146">
        <v>1500</v>
      </c>
    </row>
    <row r="237" spans="1:6" x14ac:dyDescent="0.2">
      <c r="A237" s="133"/>
      <c r="B237" s="29"/>
      <c r="C237" s="29"/>
      <c r="D237" s="29"/>
      <c r="E237" s="29"/>
      <c r="F237" s="134"/>
    </row>
    <row r="238" spans="1:6" x14ac:dyDescent="0.2">
      <c r="A238" s="64">
        <v>41</v>
      </c>
      <c r="B238" s="63" t="s">
        <v>83</v>
      </c>
      <c r="C238" s="19" t="s">
        <v>84</v>
      </c>
      <c r="D238" s="19">
        <f>SUM(D239:D240)</f>
        <v>6300</v>
      </c>
      <c r="E238" s="42">
        <f>SUM(E239:E240)</f>
        <v>2632.41</v>
      </c>
      <c r="F238" s="19">
        <f>SUM(F239:F240)</f>
        <v>6200</v>
      </c>
    </row>
    <row r="239" spans="1:6" x14ac:dyDescent="0.2">
      <c r="A239" s="27"/>
      <c r="B239" s="23">
        <v>633004</v>
      </c>
      <c r="C239" s="16" t="s">
        <v>85</v>
      </c>
      <c r="D239" s="20">
        <v>100</v>
      </c>
      <c r="E239" s="50">
        <v>0</v>
      </c>
      <c r="F239" s="146">
        <v>0</v>
      </c>
    </row>
    <row r="240" spans="1:6" x14ac:dyDescent="0.2">
      <c r="A240" s="27"/>
      <c r="B240" s="27">
        <v>637004</v>
      </c>
      <c r="C240" s="20" t="s">
        <v>86</v>
      </c>
      <c r="D240" s="20">
        <v>6200</v>
      </c>
      <c r="E240" s="41">
        <v>2632.41</v>
      </c>
      <c r="F240" s="20">
        <v>6200</v>
      </c>
    </row>
    <row r="241" spans="1:6" x14ac:dyDescent="0.2">
      <c r="A241" s="133"/>
      <c r="B241" s="29"/>
      <c r="C241" s="29"/>
      <c r="D241" s="29"/>
      <c r="E241" s="29"/>
      <c r="F241" s="134"/>
    </row>
    <row r="242" spans="1:6" x14ac:dyDescent="0.2">
      <c r="A242" s="64">
        <v>41</v>
      </c>
      <c r="B242" s="66" t="s">
        <v>87</v>
      </c>
      <c r="C242" s="19" t="s">
        <v>88</v>
      </c>
      <c r="D242" s="19">
        <f>SUM(D243:D246)</f>
        <v>800</v>
      </c>
      <c r="E242" s="132">
        <f>SUM(E243:E246)</f>
        <v>0</v>
      </c>
      <c r="F242" s="19">
        <f>SUM(F243:F244)</f>
        <v>100</v>
      </c>
    </row>
    <row r="243" spans="1:6" x14ac:dyDescent="0.2">
      <c r="A243" s="27"/>
      <c r="B243" s="27">
        <v>633006</v>
      </c>
      <c r="C243" s="20" t="s">
        <v>90</v>
      </c>
      <c r="D243" s="20">
        <v>200</v>
      </c>
      <c r="E243" s="50">
        <v>0</v>
      </c>
      <c r="F243" s="20">
        <v>100</v>
      </c>
    </row>
    <row r="244" spans="1:6" x14ac:dyDescent="0.2">
      <c r="A244" s="27"/>
      <c r="B244" s="27">
        <v>635006</v>
      </c>
      <c r="C244" s="20" t="s">
        <v>89</v>
      </c>
      <c r="D244" s="20">
        <v>500</v>
      </c>
      <c r="E244" s="50">
        <v>0</v>
      </c>
      <c r="F244" s="146">
        <v>0</v>
      </c>
    </row>
    <row r="245" spans="1:6" x14ac:dyDescent="0.2">
      <c r="A245" s="27"/>
      <c r="B245" s="27">
        <v>637004</v>
      </c>
      <c r="C245" s="20" t="s">
        <v>58</v>
      </c>
      <c r="D245" s="20">
        <v>100</v>
      </c>
      <c r="E245" s="50">
        <v>0</v>
      </c>
      <c r="F245" s="146">
        <v>100</v>
      </c>
    </row>
    <row r="246" spans="1:6" x14ac:dyDescent="0.2">
      <c r="A246" s="133"/>
      <c r="B246" s="29"/>
      <c r="C246" s="29"/>
      <c r="D246" s="29"/>
      <c r="E246" s="29"/>
      <c r="F246" s="134"/>
    </row>
    <row r="247" spans="1:6" x14ac:dyDescent="0.2">
      <c r="A247" s="64">
        <v>41</v>
      </c>
      <c r="B247" s="63" t="s">
        <v>91</v>
      </c>
      <c r="C247" s="19" t="s">
        <v>92</v>
      </c>
      <c r="D247" s="19">
        <f>SUM(D248:D251)</f>
        <v>1000</v>
      </c>
      <c r="E247" s="72">
        <f>SUM(E248:E251)</f>
        <v>0</v>
      </c>
      <c r="F247" s="132">
        <f>SUM(F248:F251)</f>
        <v>700</v>
      </c>
    </row>
    <row r="248" spans="1:6" x14ac:dyDescent="0.2">
      <c r="A248" s="27"/>
      <c r="B248" s="27">
        <v>632001</v>
      </c>
      <c r="C248" s="20" t="s">
        <v>93</v>
      </c>
      <c r="D248" s="20">
        <v>600</v>
      </c>
      <c r="E248" s="41">
        <v>0</v>
      </c>
      <c r="F248" s="20">
        <v>600</v>
      </c>
    </row>
    <row r="249" spans="1:6" x14ac:dyDescent="0.2">
      <c r="A249" s="27"/>
      <c r="B249" s="27">
        <v>633006</v>
      </c>
      <c r="C249" s="20" t="s">
        <v>124</v>
      </c>
      <c r="D249" s="20">
        <v>200</v>
      </c>
      <c r="E249" s="41">
        <v>0</v>
      </c>
      <c r="F249" s="20">
        <v>0</v>
      </c>
    </row>
    <row r="250" spans="1:6" x14ac:dyDescent="0.2">
      <c r="A250" s="27"/>
      <c r="B250" s="27">
        <v>634001</v>
      </c>
      <c r="C250" s="20" t="s">
        <v>94</v>
      </c>
      <c r="D250" s="20">
        <v>100</v>
      </c>
      <c r="E250" s="50">
        <v>0</v>
      </c>
      <c r="F250" s="48">
        <v>0</v>
      </c>
    </row>
    <row r="251" spans="1:6" x14ac:dyDescent="0.2">
      <c r="A251" s="27"/>
      <c r="B251" s="27">
        <v>637004</v>
      </c>
      <c r="C251" s="20" t="s">
        <v>58</v>
      </c>
      <c r="D251" s="20">
        <v>100</v>
      </c>
      <c r="E251" s="50">
        <v>0</v>
      </c>
      <c r="F251" s="146">
        <v>100</v>
      </c>
    </row>
    <row r="252" spans="1:6" x14ac:dyDescent="0.2">
      <c r="A252" s="133"/>
      <c r="B252" s="29"/>
      <c r="C252" s="29"/>
      <c r="D252" s="29"/>
      <c r="E252" s="29"/>
      <c r="F252" s="134"/>
    </row>
    <row r="253" spans="1:6" x14ac:dyDescent="0.2">
      <c r="A253" s="64">
        <v>41</v>
      </c>
      <c r="B253" s="63" t="s">
        <v>95</v>
      </c>
      <c r="C253" s="19" t="s">
        <v>96</v>
      </c>
      <c r="D253" s="19">
        <f>SUM(D254:D254)</f>
        <v>500</v>
      </c>
      <c r="E253" s="72">
        <f>SUM(E254:E254)</f>
        <v>0</v>
      </c>
      <c r="F253" s="132">
        <f>SUM(F254:F254)</f>
        <v>200</v>
      </c>
    </row>
    <row r="254" spans="1:6" x14ac:dyDescent="0.2">
      <c r="A254" s="27"/>
      <c r="B254" s="27">
        <v>635004</v>
      </c>
      <c r="C254" s="20" t="s">
        <v>97</v>
      </c>
      <c r="D254" s="20">
        <v>500</v>
      </c>
      <c r="E254" s="50">
        <v>0</v>
      </c>
      <c r="F254" s="146">
        <v>200</v>
      </c>
    </row>
    <row r="255" spans="1:6" x14ac:dyDescent="0.2">
      <c r="A255" s="133"/>
      <c r="B255" s="29"/>
      <c r="C255" s="29"/>
      <c r="D255" s="29"/>
      <c r="E255" s="29"/>
      <c r="F255" s="134"/>
    </row>
    <row r="256" spans="1:6" x14ac:dyDescent="0.2">
      <c r="A256" s="64">
        <v>41</v>
      </c>
      <c r="B256" s="63" t="s">
        <v>98</v>
      </c>
      <c r="C256" s="19" t="s">
        <v>99</v>
      </c>
      <c r="D256" s="19">
        <f>SUM(D257:D260)</f>
        <v>2400</v>
      </c>
      <c r="E256" s="42">
        <f>SUM(E257:E260)</f>
        <v>1494.64</v>
      </c>
      <c r="F256" s="19">
        <f>SUM(F257:F260)</f>
        <v>1600</v>
      </c>
    </row>
    <row r="257" spans="1:6" x14ac:dyDescent="0.2">
      <c r="A257" s="27"/>
      <c r="B257" s="27">
        <v>632001</v>
      </c>
      <c r="C257" s="20" t="s">
        <v>73</v>
      </c>
      <c r="D257" s="20">
        <v>1500</v>
      </c>
      <c r="E257" s="41">
        <v>1494.64</v>
      </c>
      <c r="F257" s="20">
        <v>1500</v>
      </c>
    </row>
    <row r="258" spans="1:6" x14ac:dyDescent="0.2">
      <c r="A258" s="27"/>
      <c r="B258" s="27">
        <v>633006</v>
      </c>
      <c r="C258" s="20" t="s">
        <v>100</v>
      </c>
      <c r="D258" s="20">
        <v>200</v>
      </c>
      <c r="E258" s="50">
        <v>0</v>
      </c>
      <c r="F258" s="20">
        <v>100</v>
      </c>
    </row>
    <row r="259" spans="1:6" x14ac:dyDescent="0.2">
      <c r="A259" s="27"/>
      <c r="B259" s="27">
        <v>637004</v>
      </c>
      <c r="C259" s="20" t="s">
        <v>58</v>
      </c>
      <c r="D259" s="20">
        <v>0</v>
      </c>
      <c r="E259" s="50">
        <v>0</v>
      </c>
      <c r="F259" s="48"/>
    </row>
    <row r="260" spans="1:6" x14ac:dyDescent="0.2">
      <c r="A260" s="27"/>
      <c r="B260" s="27">
        <v>637027</v>
      </c>
      <c r="C260" s="20" t="s">
        <v>101</v>
      </c>
      <c r="D260" s="20">
        <v>700</v>
      </c>
      <c r="E260" s="50">
        <v>0</v>
      </c>
      <c r="F260" s="48">
        <v>0</v>
      </c>
    </row>
    <row r="261" spans="1:6" x14ac:dyDescent="0.2">
      <c r="A261" s="133"/>
      <c r="B261" s="29"/>
      <c r="C261" s="29"/>
      <c r="D261" s="29"/>
      <c r="E261" s="29"/>
      <c r="F261" s="134"/>
    </row>
    <row r="262" spans="1:6" x14ac:dyDescent="0.2">
      <c r="A262" s="64">
        <v>41</v>
      </c>
      <c r="B262" s="63" t="s">
        <v>102</v>
      </c>
      <c r="C262" s="19" t="s">
        <v>103</v>
      </c>
      <c r="D262" s="19">
        <f>SUM(D263:D267)</f>
        <v>800</v>
      </c>
      <c r="E262" s="42">
        <f>SUM(E263:E267)</f>
        <v>491.68000000000006</v>
      </c>
      <c r="F262" s="19">
        <f>SUM(F263:F267)</f>
        <v>650</v>
      </c>
    </row>
    <row r="263" spans="1:6" x14ac:dyDescent="0.2">
      <c r="A263" s="27"/>
      <c r="B263" s="27">
        <v>633006</v>
      </c>
      <c r="C263" s="20" t="s">
        <v>104</v>
      </c>
      <c r="D263" s="20">
        <v>200</v>
      </c>
      <c r="E263" s="41">
        <v>306.16000000000003</v>
      </c>
      <c r="F263" s="20">
        <v>350</v>
      </c>
    </row>
    <row r="264" spans="1:6" x14ac:dyDescent="0.2">
      <c r="A264" s="27"/>
      <c r="B264" s="27">
        <v>635006</v>
      </c>
      <c r="C264" s="20" t="s">
        <v>82</v>
      </c>
      <c r="D264" s="20">
        <v>500</v>
      </c>
      <c r="E264" s="41">
        <v>185.52</v>
      </c>
      <c r="F264" s="20">
        <v>200</v>
      </c>
    </row>
    <row r="265" spans="1:6" x14ac:dyDescent="0.2">
      <c r="A265" s="27"/>
      <c r="B265" s="27">
        <v>637004</v>
      </c>
      <c r="C265" s="20" t="s">
        <v>58</v>
      </c>
      <c r="D265" s="20">
        <v>100</v>
      </c>
      <c r="E265" s="50">
        <v>0</v>
      </c>
      <c r="F265" s="20">
        <v>100</v>
      </c>
    </row>
    <row r="266" spans="1:6" x14ac:dyDescent="0.2">
      <c r="A266" s="27"/>
      <c r="B266" s="27">
        <v>637002</v>
      </c>
      <c r="C266" s="20" t="s">
        <v>105</v>
      </c>
      <c r="D266" s="20">
        <v>0</v>
      </c>
      <c r="E266" s="50">
        <v>0</v>
      </c>
      <c r="F266" s="20"/>
    </row>
    <row r="267" spans="1:6" x14ac:dyDescent="0.2">
      <c r="A267" s="27"/>
      <c r="B267" s="27">
        <v>637004</v>
      </c>
      <c r="C267" s="20" t="s">
        <v>106</v>
      </c>
      <c r="D267" s="20">
        <v>0</v>
      </c>
      <c r="E267" s="50">
        <v>0</v>
      </c>
      <c r="F267" s="20"/>
    </row>
    <row r="268" spans="1:6" x14ac:dyDescent="0.2">
      <c r="A268" s="133"/>
      <c r="B268" s="29"/>
      <c r="C268" s="29"/>
      <c r="D268" s="29"/>
      <c r="E268" s="29"/>
      <c r="F268" s="134"/>
    </row>
    <row r="269" spans="1:6" x14ac:dyDescent="0.2">
      <c r="A269" s="64">
        <v>41</v>
      </c>
      <c r="B269" s="63" t="s">
        <v>107</v>
      </c>
      <c r="C269" s="19" t="s">
        <v>108</v>
      </c>
      <c r="D269" s="19">
        <f>SUM(D270:D272)</f>
        <v>1500</v>
      </c>
      <c r="E269" s="42">
        <f>SUM(E270:E272)</f>
        <v>445.4</v>
      </c>
      <c r="F269" s="19">
        <f>SUM(F270:F272)</f>
        <v>1300</v>
      </c>
    </row>
    <row r="270" spans="1:6" x14ac:dyDescent="0.2">
      <c r="A270" s="27"/>
      <c r="B270" s="27">
        <v>635003</v>
      </c>
      <c r="C270" s="20" t="s">
        <v>109</v>
      </c>
      <c r="D270" s="20">
        <v>1200</v>
      </c>
      <c r="E270" s="41">
        <v>445.4</v>
      </c>
      <c r="F270" s="20">
        <v>1200</v>
      </c>
    </row>
    <row r="271" spans="1:6" x14ac:dyDescent="0.2">
      <c r="A271" s="27"/>
      <c r="B271" s="27">
        <v>635006</v>
      </c>
      <c r="C271" s="20" t="s">
        <v>82</v>
      </c>
      <c r="D271" s="20">
        <v>200</v>
      </c>
      <c r="E271" s="41">
        <v>0</v>
      </c>
      <c r="F271" s="20">
        <v>0</v>
      </c>
    </row>
    <row r="272" spans="1:6" x14ac:dyDescent="0.2">
      <c r="A272" s="27"/>
      <c r="B272" s="27">
        <v>637027</v>
      </c>
      <c r="C272" s="20" t="s">
        <v>110</v>
      </c>
      <c r="D272" s="20">
        <v>100</v>
      </c>
      <c r="E272" s="50">
        <v>0</v>
      </c>
      <c r="F272" s="48">
        <v>100</v>
      </c>
    </row>
    <row r="273" spans="1:6" x14ac:dyDescent="0.2">
      <c r="A273" s="133"/>
      <c r="B273" s="3"/>
      <c r="C273" s="29"/>
      <c r="D273" s="29"/>
      <c r="E273" s="29"/>
      <c r="F273" s="134"/>
    </row>
    <row r="274" spans="1:6" x14ac:dyDescent="0.2">
      <c r="A274" s="64">
        <v>41</v>
      </c>
      <c r="B274" s="63" t="s">
        <v>111</v>
      </c>
      <c r="C274" s="19" t="s">
        <v>112</v>
      </c>
      <c r="D274" s="19">
        <f>SUM(D275:D278)</f>
        <v>1600</v>
      </c>
      <c r="E274" s="42">
        <f>SUM(E275:E278)</f>
        <v>0</v>
      </c>
      <c r="F274" s="19">
        <f>SUM(F275:F278)</f>
        <v>300</v>
      </c>
    </row>
    <row r="275" spans="1:6" x14ac:dyDescent="0.2">
      <c r="A275" s="27"/>
      <c r="B275" s="27">
        <v>633006</v>
      </c>
      <c r="C275" s="20" t="s">
        <v>115</v>
      </c>
      <c r="D275" s="20">
        <v>700</v>
      </c>
      <c r="E275" s="50">
        <v>0</v>
      </c>
      <c r="F275" s="48">
        <v>0</v>
      </c>
    </row>
    <row r="276" spans="1:6" x14ac:dyDescent="0.2">
      <c r="A276" s="27"/>
      <c r="B276" s="27">
        <v>635006</v>
      </c>
      <c r="C276" s="20" t="s">
        <v>113</v>
      </c>
      <c r="D276" s="20">
        <v>600</v>
      </c>
      <c r="E276" s="50">
        <v>0</v>
      </c>
      <c r="F276" s="48">
        <v>0</v>
      </c>
    </row>
    <row r="277" spans="1:6" x14ac:dyDescent="0.2">
      <c r="A277" s="27"/>
      <c r="B277" s="27">
        <v>637027</v>
      </c>
      <c r="C277" s="20" t="s">
        <v>153</v>
      </c>
      <c r="D277" s="20">
        <v>150</v>
      </c>
      <c r="E277" s="50">
        <v>0</v>
      </c>
      <c r="F277" s="48">
        <v>150</v>
      </c>
    </row>
    <row r="278" spans="1:6" x14ac:dyDescent="0.2">
      <c r="A278" s="27"/>
      <c r="B278" s="27">
        <v>642006</v>
      </c>
      <c r="C278" s="20" t="s">
        <v>114</v>
      </c>
      <c r="D278" s="20">
        <v>150</v>
      </c>
      <c r="E278" s="41">
        <v>0</v>
      </c>
      <c r="F278" s="20">
        <v>150</v>
      </c>
    </row>
    <row r="279" spans="1:6" x14ac:dyDescent="0.2">
      <c r="A279" s="3"/>
      <c r="B279" s="3"/>
      <c r="C279" s="29"/>
      <c r="D279" s="29"/>
      <c r="E279" s="29"/>
      <c r="F279" s="29"/>
    </row>
    <row r="280" spans="1:6" x14ac:dyDescent="0.2">
      <c r="A280" s="49"/>
      <c r="B280" s="3"/>
      <c r="C280" s="29"/>
      <c r="D280" s="29"/>
      <c r="E280" s="29"/>
      <c r="F280" s="29"/>
    </row>
    <row r="281" spans="1:6" ht="13.5" thickBot="1" x14ac:dyDescent="0.25">
      <c r="A281" s="49"/>
      <c r="B281" s="3"/>
      <c r="C281" s="29"/>
      <c r="D281" s="29"/>
      <c r="E281" s="29"/>
      <c r="F281" s="29"/>
    </row>
    <row r="282" spans="1:6" x14ac:dyDescent="0.2">
      <c r="A282" s="90"/>
      <c r="B282" s="97"/>
      <c r="C282" s="98" t="s">
        <v>116</v>
      </c>
      <c r="D282" s="100">
        <f>+D285+D289+D293</f>
        <v>480100</v>
      </c>
      <c r="E282" s="137">
        <f t="shared" ref="E282:F282" si="5">+E285+E289+E293</f>
        <v>187159.38</v>
      </c>
      <c r="F282" s="138">
        <f t="shared" si="5"/>
        <v>0</v>
      </c>
    </row>
    <row r="283" spans="1:6" x14ac:dyDescent="0.2">
      <c r="A283" s="81"/>
      <c r="B283" s="33"/>
      <c r="C283" s="34"/>
      <c r="D283" s="67"/>
      <c r="E283" s="34"/>
      <c r="F283" s="139"/>
    </row>
    <row r="284" spans="1:6" x14ac:dyDescent="0.2">
      <c r="A284" s="53"/>
      <c r="B284" s="3"/>
      <c r="C284" s="29"/>
      <c r="D284" s="68"/>
      <c r="E284" s="29"/>
      <c r="F284" s="70"/>
    </row>
    <row r="285" spans="1:6" x14ac:dyDescent="0.2">
      <c r="A285" s="80" t="s">
        <v>130</v>
      </c>
      <c r="B285" s="64"/>
      <c r="C285" s="18" t="s">
        <v>132</v>
      </c>
      <c r="D285" s="69">
        <f>+D286+D287</f>
        <v>374000</v>
      </c>
      <c r="E285" s="73">
        <f t="shared" ref="E285:F285" si="6">+E286+E287</f>
        <v>159085.47</v>
      </c>
      <c r="F285" s="140">
        <f t="shared" si="6"/>
        <v>0</v>
      </c>
    </row>
    <row r="286" spans="1:6" x14ac:dyDescent="0.2">
      <c r="A286" s="17"/>
      <c r="B286" s="27">
        <v>717001</v>
      </c>
      <c r="C286" s="20" t="s">
        <v>182</v>
      </c>
      <c r="D286" s="30">
        <v>0</v>
      </c>
      <c r="E286" s="41">
        <v>159085.47</v>
      </c>
      <c r="F286" s="114"/>
    </row>
    <row r="287" spans="1:6" x14ac:dyDescent="0.2">
      <c r="A287" s="17"/>
      <c r="B287" s="27">
        <v>717002</v>
      </c>
      <c r="C287" s="20" t="s">
        <v>117</v>
      </c>
      <c r="D287" s="30">
        <v>374000</v>
      </c>
      <c r="E287" s="50">
        <v>0</v>
      </c>
      <c r="F287" s="71"/>
    </row>
    <row r="288" spans="1:6" x14ac:dyDescent="0.2">
      <c r="A288" s="53"/>
      <c r="B288" s="3"/>
      <c r="C288" s="29"/>
      <c r="D288" s="68"/>
      <c r="E288" s="51"/>
      <c r="F288" s="141"/>
    </row>
    <row r="289" spans="1:6" x14ac:dyDescent="0.2">
      <c r="A289" s="80" t="s">
        <v>133</v>
      </c>
      <c r="B289" s="64"/>
      <c r="C289" s="18" t="s">
        <v>154</v>
      </c>
      <c r="D289" s="69">
        <f>+D290+D291</f>
        <v>66000</v>
      </c>
      <c r="E289" s="73">
        <f t="shared" ref="E289:F289" si="7">+E290+E291</f>
        <v>28073.91</v>
      </c>
      <c r="F289" s="140">
        <f t="shared" si="7"/>
        <v>0</v>
      </c>
    </row>
    <row r="290" spans="1:6" x14ac:dyDescent="0.2">
      <c r="A290" s="17"/>
      <c r="B290" s="27">
        <v>717001</v>
      </c>
      <c r="C290" s="20" t="s">
        <v>182</v>
      </c>
      <c r="D290" s="30">
        <v>0</v>
      </c>
      <c r="E290" s="41">
        <v>28073.91</v>
      </c>
      <c r="F290" s="114"/>
    </row>
    <row r="291" spans="1:6" x14ac:dyDescent="0.2">
      <c r="A291" s="17"/>
      <c r="B291" s="27">
        <v>717002</v>
      </c>
      <c r="C291" s="20" t="s">
        <v>117</v>
      </c>
      <c r="D291" s="30">
        <v>66000</v>
      </c>
      <c r="E291" s="50">
        <v>0</v>
      </c>
      <c r="F291" s="71"/>
    </row>
    <row r="292" spans="1:6" x14ac:dyDescent="0.2">
      <c r="A292" s="53"/>
      <c r="B292" s="3"/>
      <c r="C292" s="29"/>
      <c r="D292" s="68"/>
      <c r="E292" s="51"/>
      <c r="F292" s="141"/>
    </row>
    <row r="293" spans="1:6" ht="13.5" thickBot="1" x14ac:dyDescent="0.25">
      <c r="A293" s="82">
        <v>41</v>
      </c>
      <c r="B293" s="83">
        <v>717002</v>
      </c>
      <c r="C293" s="84" t="s">
        <v>117</v>
      </c>
      <c r="D293" s="85">
        <v>40100</v>
      </c>
      <c r="E293" s="86">
        <v>0</v>
      </c>
      <c r="F293" s="142"/>
    </row>
    <row r="294" spans="1:6" x14ac:dyDescent="0.2">
      <c r="A294" s="3"/>
      <c r="B294" s="3"/>
      <c r="C294" s="29"/>
      <c r="D294" s="68"/>
      <c r="E294" s="51"/>
      <c r="F294" s="51"/>
    </row>
    <row r="295" spans="1:6" ht="13.5" thickBot="1" x14ac:dyDescent="0.25">
      <c r="A295" s="49"/>
      <c r="B295" s="29"/>
      <c r="C295" s="29"/>
      <c r="D295" s="29"/>
      <c r="E295" s="29"/>
      <c r="F295" s="29"/>
    </row>
    <row r="296" spans="1:6" x14ac:dyDescent="0.2">
      <c r="A296" s="90"/>
      <c r="B296" s="97"/>
      <c r="C296" s="98" t="s">
        <v>27</v>
      </c>
      <c r="D296" s="98">
        <f>SUM(D297:D297)</f>
        <v>0</v>
      </c>
      <c r="E296" s="99">
        <f>SUM(E297:E297)</f>
        <v>12000</v>
      </c>
      <c r="F296" s="143">
        <f>SUM(F297:F297)</f>
        <v>21000</v>
      </c>
    </row>
    <row r="297" spans="1:6" ht="13.5" thickBot="1" x14ac:dyDescent="0.25">
      <c r="A297" s="55"/>
      <c r="B297" s="56">
        <v>812001</v>
      </c>
      <c r="C297" s="57" t="s">
        <v>118</v>
      </c>
      <c r="D297" s="57">
        <v>0</v>
      </c>
      <c r="E297" s="76">
        <v>12000</v>
      </c>
      <c r="F297" s="144">
        <v>21000</v>
      </c>
    </row>
    <row r="298" spans="1:6" ht="13.5" thickBot="1" x14ac:dyDescent="0.25">
      <c r="A298" s="49"/>
      <c r="B298" s="29"/>
      <c r="C298" s="29"/>
      <c r="D298" s="29"/>
      <c r="E298" s="29"/>
      <c r="F298" s="29"/>
    </row>
    <row r="299" spans="1:6" ht="16.5" thickBot="1" x14ac:dyDescent="0.3">
      <c r="A299" s="87"/>
      <c r="B299" s="103"/>
      <c r="C299" s="89" t="s">
        <v>119</v>
      </c>
      <c r="D299" s="106">
        <f>D5+D282+D296</f>
        <v>701467</v>
      </c>
      <c r="E299" s="105">
        <f>E5+E282+E296</f>
        <v>317380.37</v>
      </c>
      <c r="F299" s="131">
        <f>F5+F282+F296</f>
        <v>242886.33000000002</v>
      </c>
    </row>
    <row r="300" spans="1:6" x14ac:dyDescent="0.2">
      <c r="A300" s="49"/>
      <c r="B300" s="29"/>
      <c r="C300" s="29"/>
      <c r="D300" s="29"/>
      <c r="E300" s="12"/>
    </row>
    <row r="301" spans="1:6" x14ac:dyDescent="0.2">
      <c r="A301" s="49"/>
      <c r="B301" s="29"/>
      <c r="C301" s="29"/>
      <c r="D301" s="29"/>
      <c r="E301" s="12"/>
    </row>
    <row r="302" spans="1:6" x14ac:dyDescent="0.2">
      <c r="A302" s="49"/>
      <c r="B302" s="29"/>
      <c r="C302" s="29"/>
      <c r="D302" s="29"/>
      <c r="E302" s="12"/>
    </row>
    <row r="303" spans="1:6" x14ac:dyDescent="0.2">
      <c r="A303" s="49"/>
      <c r="B303" s="29"/>
      <c r="C303" s="29"/>
      <c r="D303" s="29"/>
      <c r="E303" s="12"/>
    </row>
    <row r="304" spans="1:6" x14ac:dyDescent="0.2">
      <c r="A304" s="49"/>
      <c r="B304" s="12"/>
      <c r="C304" s="12"/>
      <c r="D304" s="12"/>
      <c r="E304" s="12"/>
    </row>
    <row r="305" spans="1:5" x14ac:dyDescent="0.2">
      <c r="A305" s="49"/>
      <c r="B305" s="12"/>
      <c r="C305" s="31"/>
      <c r="D305" s="28"/>
      <c r="E305" s="12"/>
    </row>
    <row r="306" spans="1:5" x14ac:dyDescent="0.2">
      <c r="A306" s="49"/>
      <c r="B306" s="12"/>
      <c r="C306" s="28"/>
      <c r="D306" s="28"/>
      <c r="E306" s="12"/>
    </row>
    <row r="307" spans="1:5" x14ac:dyDescent="0.2">
      <c r="A307" s="49"/>
      <c r="B307" s="12"/>
      <c r="C307" s="28"/>
      <c r="D307" s="28"/>
      <c r="E307" s="12"/>
    </row>
    <row r="308" spans="1:5" x14ac:dyDescent="0.2">
      <c r="A308" s="49"/>
      <c r="B308" s="12"/>
      <c r="C308" s="32"/>
      <c r="D308" s="31"/>
      <c r="E308" s="12"/>
    </row>
    <row r="309" spans="1:5" x14ac:dyDescent="0.2">
      <c r="A309" s="49"/>
      <c r="B309" s="12"/>
      <c r="C309" s="12"/>
      <c r="D309" s="12"/>
      <c r="E309" s="12"/>
    </row>
    <row r="310" spans="1:5" x14ac:dyDescent="0.2">
      <c r="A310" s="49"/>
      <c r="B310" s="12"/>
      <c r="C310" s="12"/>
      <c r="D310" s="12"/>
      <c r="E310" s="2"/>
    </row>
    <row r="311" spans="1:5" x14ac:dyDescent="0.2">
      <c r="A311" s="49"/>
      <c r="B311" s="12"/>
      <c r="C311" s="12"/>
      <c r="D311" s="12"/>
      <c r="E311" s="2"/>
    </row>
    <row r="312" spans="1:5" x14ac:dyDescent="0.2">
      <c r="A312" s="49"/>
      <c r="B312" s="2"/>
      <c r="C312" s="2"/>
      <c r="D312" s="2"/>
      <c r="E312" s="2"/>
    </row>
    <row r="313" spans="1:5" x14ac:dyDescent="0.2">
      <c r="A313" s="49"/>
      <c r="B313" s="2"/>
      <c r="C313" s="2"/>
      <c r="D313" s="2"/>
      <c r="E313" s="2"/>
    </row>
    <row r="314" spans="1:5" x14ac:dyDescent="0.2">
      <c r="A314" s="49"/>
      <c r="B314" s="12"/>
      <c r="C314" s="32"/>
      <c r="D314" s="28"/>
      <c r="E314" s="2"/>
    </row>
    <row r="315" spans="1:5" x14ac:dyDescent="0.2">
      <c r="A315" s="49"/>
      <c r="B315" s="12"/>
      <c r="C315" s="28"/>
      <c r="D315" s="28"/>
      <c r="E315" s="2"/>
    </row>
    <row r="316" spans="1:5" x14ac:dyDescent="0.2">
      <c r="A316" s="49"/>
      <c r="B316" s="12"/>
      <c r="C316" s="28"/>
      <c r="D316" s="28"/>
      <c r="E316" s="2"/>
    </row>
    <row r="317" spans="1:5" x14ac:dyDescent="0.2">
      <c r="A317" s="49"/>
      <c r="B317" s="12"/>
      <c r="C317" s="32"/>
      <c r="D317" s="5"/>
      <c r="E317" s="2"/>
    </row>
    <row r="318" spans="1:5" x14ac:dyDescent="0.2">
      <c r="A318" s="49"/>
      <c r="B318" s="12"/>
      <c r="C318" s="12"/>
      <c r="D318" s="12"/>
      <c r="E318" s="2"/>
    </row>
    <row r="319" spans="1:5" x14ac:dyDescent="0.2">
      <c r="A319" s="49"/>
      <c r="B319" s="12"/>
      <c r="C319" s="12"/>
      <c r="D319" s="12"/>
      <c r="E319" s="2"/>
    </row>
    <row r="320" spans="1:5" x14ac:dyDescent="0.2">
      <c r="A320" s="49"/>
      <c r="B320" s="12"/>
      <c r="C320" s="12"/>
      <c r="D320" s="12"/>
      <c r="E320" s="2"/>
    </row>
    <row r="321" spans="1:5" x14ac:dyDescent="0.2">
      <c r="A321" s="49"/>
      <c r="B321" s="2"/>
      <c r="C321" s="2"/>
      <c r="D321" s="2"/>
      <c r="E321" s="2"/>
    </row>
    <row r="322" spans="1:5" x14ac:dyDescent="0.2">
      <c r="A322" s="49"/>
      <c r="B322" s="2"/>
      <c r="C322" s="2"/>
      <c r="D322" s="2"/>
      <c r="E322" s="2"/>
    </row>
    <row r="323" spans="1:5" x14ac:dyDescent="0.2">
      <c r="A323" s="49"/>
      <c r="B323" s="12"/>
      <c r="C323" s="31"/>
      <c r="D323" s="28"/>
      <c r="E323" s="2"/>
    </row>
    <row r="324" spans="1:5" x14ac:dyDescent="0.2">
      <c r="A324" s="49"/>
      <c r="B324" s="12"/>
      <c r="C324" s="28"/>
      <c r="D324" s="28"/>
      <c r="E324" s="2"/>
    </row>
    <row r="325" spans="1:5" x14ac:dyDescent="0.2">
      <c r="A325" s="49"/>
      <c r="B325" s="12"/>
      <c r="C325" s="28"/>
      <c r="D325" s="28"/>
      <c r="E325" s="2"/>
    </row>
    <row r="326" spans="1:5" x14ac:dyDescent="0.2">
      <c r="A326" s="49"/>
      <c r="B326" s="12"/>
      <c r="C326" s="32"/>
      <c r="D326" s="5"/>
      <c r="E326" s="2"/>
    </row>
    <row r="327" spans="1:5" x14ac:dyDescent="0.2">
      <c r="A327" s="49"/>
      <c r="B327" s="12"/>
      <c r="C327" s="12"/>
      <c r="D327" s="5"/>
      <c r="E327" s="2"/>
    </row>
    <row r="328" spans="1:5" x14ac:dyDescent="0.2">
      <c r="A328" s="49"/>
      <c r="B328" s="12"/>
      <c r="C328" s="12"/>
      <c r="D328" s="5"/>
      <c r="E328" s="2"/>
    </row>
    <row r="329" spans="1:5" x14ac:dyDescent="0.2">
      <c r="A329" s="49"/>
      <c r="B329" s="12"/>
      <c r="C329" s="12"/>
      <c r="D329" s="12"/>
      <c r="E329" s="2"/>
    </row>
    <row r="330" spans="1:5" x14ac:dyDescent="0.2">
      <c r="A330" s="49"/>
      <c r="B330" s="2"/>
      <c r="C330" s="2"/>
      <c r="D330" s="2"/>
      <c r="E330" s="2"/>
    </row>
    <row r="331" spans="1:5" x14ac:dyDescent="0.2">
      <c r="A331" s="49"/>
      <c r="B331" s="2"/>
      <c r="C331" s="2"/>
      <c r="D331" s="2"/>
      <c r="E331" s="2"/>
    </row>
    <row r="332" spans="1:5" x14ac:dyDescent="0.2">
      <c r="A332" s="49"/>
      <c r="B332" s="12"/>
      <c r="C332" s="12"/>
      <c r="D332" s="28"/>
      <c r="E332" s="2"/>
    </row>
    <row r="333" spans="1:5" x14ac:dyDescent="0.2">
      <c r="A333" s="49"/>
      <c r="B333" s="12"/>
      <c r="C333" s="28"/>
      <c r="D333" s="28"/>
      <c r="E333" s="2"/>
    </row>
    <row r="334" spans="1:5" x14ac:dyDescent="0.2">
      <c r="A334" s="49"/>
      <c r="B334" s="12"/>
      <c r="C334" s="28"/>
      <c r="D334" s="28"/>
      <c r="E334" s="2"/>
    </row>
    <row r="335" spans="1:5" x14ac:dyDescent="0.2">
      <c r="A335" s="49"/>
      <c r="B335" s="12"/>
      <c r="C335" s="12"/>
      <c r="D335" s="5"/>
      <c r="E335" s="2"/>
    </row>
    <row r="336" spans="1:5" x14ac:dyDescent="0.2">
      <c r="A336" s="49"/>
      <c r="B336" s="12"/>
      <c r="C336" s="12"/>
      <c r="D336" s="5"/>
      <c r="E336" s="2"/>
    </row>
    <row r="337" spans="1:5" x14ac:dyDescent="0.2">
      <c r="A337" s="49"/>
      <c r="B337" s="12"/>
      <c r="C337" s="12"/>
      <c r="D337" s="12"/>
      <c r="E337" s="2"/>
    </row>
    <row r="338" spans="1:5" x14ac:dyDescent="0.2">
      <c r="A338" s="49"/>
      <c r="B338" s="2"/>
      <c r="C338" s="2"/>
      <c r="D338" s="2"/>
      <c r="E338" s="2"/>
    </row>
    <row r="339" spans="1:5" x14ac:dyDescent="0.2">
      <c r="A339" s="49"/>
      <c r="B339" s="2"/>
      <c r="C339" s="2"/>
      <c r="D339" s="2"/>
      <c r="E339" s="2"/>
    </row>
    <row r="340" spans="1:5" x14ac:dyDescent="0.2">
      <c r="A340" s="49"/>
      <c r="B340" s="2"/>
      <c r="C340" s="2"/>
      <c r="D340" s="2"/>
      <c r="E340" s="2"/>
    </row>
    <row r="341" spans="1:5" x14ac:dyDescent="0.2">
      <c r="A341" s="49"/>
      <c r="B341" s="2"/>
      <c r="C341" s="2"/>
      <c r="D341" s="2"/>
      <c r="E341" s="2"/>
    </row>
    <row r="342" spans="1:5" x14ac:dyDescent="0.2">
      <c r="A342" s="49"/>
      <c r="B342" s="2"/>
      <c r="C342" s="2"/>
      <c r="D342" s="2"/>
      <c r="E342" s="2"/>
    </row>
    <row r="343" spans="1:5" x14ac:dyDescent="0.2">
      <c r="A343" s="49"/>
      <c r="B343" s="2"/>
      <c r="C343" s="2"/>
      <c r="D343" s="2"/>
      <c r="E343" s="2"/>
    </row>
    <row r="344" spans="1:5" x14ac:dyDescent="0.2">
      <c r="A344" s="49"/>
      <c r="B344" s="2"/>
      <c r="C344" s="2"/>
      <c r="D344" s="2"/>
      <c r="E344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E4" sqref="E4:F5"/>
    </sheetView>
  </sheetViews>
  <sheetFormatPr defaultRowHeight="12.75" x14ac:dyDescent="0.2"/>
  <cols>
    <col min="3" max="3" width="33.7109375" customWidth="1"/>
    <col min="4" max="6" width="10.7109375" customWidth="1"/>
  </cols>
  <sheetData>
    <row r="1" spans="1:6" ht="18" x14ac:dyDescent="0.25">
      <c r="C1" s="1" t="s">
        <v>160</v>
      </c>
      <c r="F1" s="1" t="s">
        <v>5</v>
      </c>
    </row>
    <row r="2" spans="1:6" ht="18" x14ac:dyDescent="0.25">
      <c r="C2" s="1"/>
      <c r="E2" s="54"/>
    </row>
    <row r="3" spans="1:6" ht="13.5" thickBot="1" x14ac:dyDescent="0.25">
      <c r="B3" s="3"/>
      <c r="C3" s="3"/>
      <c r="D3" s="4"/>
    </row>
    <row r="4" spans="1:6" x14ac:dyDescent="0.2">
      <c r="A4" s="52" t="s">
        <v>126</v>
      </c>
      <c r="B4" s="43" t="s">
        <v>0</v>
      </c>
      <c r="C4" s="6" t="s">
        <v>1</v>
      </c>
      <c r="D4" s="6" t="s">
        <v>2</v>
      </c>
      <c r="E4" s="38" t="s">
        <v>185</v>
      </c>
      <c r="F4" s="109" t="s">
        <v>120</v>
      </c>
    </row>
    <row r="5" spans="1:6" x14ac:dyDescent="0.2">
      <c r="A5" s="61" t="s">
        <v>127</v>
      </c>
      <c r="B5" s="44" t="s">
        <v>3</v>
      </c>
      <c r="C5" s="7" t="s">
        <v>3</v>
      </c>
      <c r="D5" s="8" t="s">
        <v>4</v>
      </c>
      <c r="E5" s="39" t="s">
        <v>4</v>
      </c>
      <c r="F5" s="110" t="s">
        <v>184</v>
      </c>
    </row>
    <row r="6" spans="1:6" x14ac:dyDescent="0.2">
      <c r="A6" s="13"/>
      <c r="B6" s="47"/>
      <c r="C6" s="10"/>
      <c r="D6" s="11"/>
      <c r="E6" s="107"/>
      <c r="F6" s="111"/>
    </row>
    <row r="7" spans="1:6" x14ac:dyDescent="0.2">
      <c r="A7" s="93"/>
      <c r="B7" s="94" t="s">
        <v>3</v>
      </c>
      <c r="C7" s="95" t="s">
        <v>6</v>
      </c>
      <c r="D7" s="96">
        <f>+D9+D15+D18+D21+D24+D27+D40</f>
        <v>221405</v>
      </c>
      <c r="E7" s="108">
        <f t="shared" ref="E7:F7" si="0">+E9+E15+E18+E21+E24+E27+E40</f>
        <v>224533.72999999998</v>
      </c>
      <c r="F7" s="112">
        <f t="shared" si="0"/>
        <v>93289.140000000014</v>
      </c>
    </row>
    <row r="8" spans="1:6" x14ac:dyDescent="0.2">
      <c r="A8" s="13"/>
      <c r="B8" s="29"/>
      <c r="C8" s="29"/>
      <c r="D8" s="14"/>
      <c r="E8" s="29"/>
      <c r="F8" s="70"/>
    </row>
    <row r="9" spans="1:6" x14ac:dyDescent="0.2">
      <c r="A9" s="17">
        <v>111</v>
      </c>
      <c r="B9" s="45"/>
      <c r="C9" s="15" t="s">
        <v>7</v>
      </c>
      <c r="D9" s="16">
        <f>SUM(D10:D13)</f>
        <v>0</v>
      </c>
      <c r="E9" s="40">
        <f t="shared" ref="E9:F9" si="1">SUM(E10:E13)</f>
        <v>353.21</v>
      </c>
      <c r="F9" s="113">
        <f t="shared" si="1"/>
        <v>353.21</v>
      </c>
    </row>
    <row r="10" spans="1:6" x14ac:dyDescent="0.2">
      <c r="A10" s="21"/>
      <c r="B10" s="46">
        <v>312001</v>
      </c>
      <c r="C10" s="20" t="s">
        <v>129</v>
      </c>
      <c r="D10" s="20">
        <v>0</v>
      </c>
      <c r="E10" s="41">
        <v>11.06</v>
      </c>
      <c r="F10" s="114">
        <v>11.06</v>
      </c>
    </row>
    <row r="11" spans="1:6" x14ac:dyDescent="0.2">
      <c r="A11" s="21"/>
      <c r="B11" s="46">
        <v>312001</v>
      </c>
      <c r="C11" s="20" t="s">
        <v>164</v>
      </c>
      <c r="D11" s="20">
        <v>0</v>
      </c>
      <c r="E11" s="41">
        <v>11</v>
      </c>
      <c r="F11" s="114">
        <v>11</v>
      </c>
    </row>
    <row r="12" spans="1:6" x14ac:dyDescent="0.2">
      <c r="A12" s="21"/>
      <c r="B12" s="46">
        <v>312001</v>
      </c>
      <c r="C12" s="20" t="s">
        <v>186</v>
      </c>
      <c r="D12" s="20"/>
      <c r="E12" s="41">
        <v>331.15</v>
      </c>
      <c r="F12" s="114">
        <v>331.15</v>
      </c>
    </row>
    <row r="13" spans="1:6" x14ac:dyDescent="0.2">
      <c r="A13" s="21"/>
      <c r="B13" s="46">
        <v>312001</v>
      </c>
      <c r="C13" s="20"/>
      <c r="D13" s="20"/>
      <c r="E13" s="50"/>
      <c r="F13" s="71"/>
    </row>
    <row r="14" spans="1:6" x14ac:dyDescent="0.2">
      <c r="A14" s="53"/>
      <c r="B14" s="3"/>
      <c r="C14" s="29"/>
      <c r="D14" s="29"/>
      <c r="E14" s="29"/>
      <c r="F14" s="70"/>
    </row>
    <row r="15" spans="1:6" x14ac:dyDescent="0.2">
      <c r="A15" s="17" t="s">
        <v>130</v>
      </c>
      <c r="B15" s="27"/>
      <c r="C15" s="15" t="s">
        <v>132</v>
      </c>
      <c r="D15" s="16">
        <f>SUM(D16:D16)</f>
        <v>127500</v>
      </c>
      <c r="E15" s="58">
        <f t="shared" ref="E15:F15" si="2">SUM(E16:E16)</f>
        <v>127500</v>
      </c>
      <c r="F15" s="115">
        <f t="shared" si="2"/>
        <v>47294.080000000002</v>
      </c>
    </row>
    <row r="16" spans="1:6" x14ac:dyDescent="0.2">
      <c r="A16" s="17"/>
      <c r="B16" s="27">
        <v>312001</v>
      </c>
      <c r="C16" s="20" t="s">
        <v>131</v>
      </c>
      <c r="D16" s="20">
        <v>127500</v>
      </c>
      <c r="E16" s="50">
        <v>127500</v>
      </c>
      <c r="F16" s="71">
        <v>47294.080000000002</v>
      </c>
    </row>
    <row r="17" spans="1:6" x14ac:dyDescent="0.2">
      <c r="A17" s="53"/>
      <c r="B17" s="3"/>
      <c r="C17" s="29"/>
      <c r="D17" s="29"/>
      <c r="E17" s="29"/>
      <c r="F17" s="70"/>
    </row>
    <row r="18" spans="1:6" x14ac:dyDescent="0.2">
      <c r="A18" s="17" t="s">
        <v>133</v>
      </c>
      <c r="B18" s="27"/>
      <c r="C18" s="15" t="s">
        <v>134</v>
      </c>
      <c r="D18" s="16">
        <f>SUM(D19:D19)</f>
        <v>22500</v>
      </c>
      <c r="E18" s="58">
        <f t="shared" ref="E18:F18" si="3">SUM(E19:E19)</f>
        <v>22500</v>
      </c>
      <c r="F18" s="115">
        <f t="shared" si="3"/>
        <v>8346.02</v>
      </c>
    </row>
    <row r="19" spans="1:6" x14ac:dyDescent="0.2">
      <c r="A19" s="17"/>
      <c r="B19" s="27">
        <v>312001</v>
      </c>
      <c r="C19" s="20" t="s">
        <v>131</v>
      </c>
      <c r="D19" s="20">
        <v>22500</v>
      </c>
      <c r="E19" s="50">
        <v>22500</v>
      </c>
      <c r="F19" s="71">
        <v>8346.02</v>
      </c>
    </row>
    <row r="20" spans="1:6" x14ac:dyDescent="0.2">
      <c r="A20" s="53"/>
      <c r="B20" s="3"/>
      <c r="C20" s="29"/>
      <c r="D20" s="29"/>
      <c r="E20" s="29"/>
      <c r="F20" s="70"/>
    </row>
    <row r="21" spans="1:6" x14ac:dyDescent="0.2">
      <c r="A21" s="17" t="s">
        <v>135</v>
      </c>
      <c r="B21" s="27"/>
      <c r="C21" s="15" t="s">
        <v>136</v>
      </c>
      <c r="D21" s="16">
        <f>SUM(D22:D22)</f>
        <v>0</v>
      </c>
      <c r="E21" s="58">
        <f t="shared" ref="E21:F21" si="4">SUM(E22:E22)</f>
        <v>2328.33</v>
      </c>
      <c r="F21" s="115">
        <f t="shared" si="4"/>
        <v>776.12</v>
      </c>
    </row>
    <row r="22" spans="1:6" x14ac:dyDescent="0.2">
      <c r="A22" s="17"/>
      <c r="B22" s="27">
        <v>312001</v>
      </c>
      <c r="C22" s="20" t="s">
        <v>137</v>
      </c>
      <c r="D22" s="20"/>
      <c r="E22" s="50">
        <v>2328.33</v>
      </c>
      <c r="F22" s="71">
        <v>776.12</v>
      </c>
    </row>
    <row r="23" spans="1:6" x14ac:dyDescent="0.2">
      <c r="A23" s="53"/>
      <c r="B23" s="3"/>
      <c r="C23" s="29"/>
      <c r="D23" s="29"/>
      <c r="E23" s="29"/>
      <c r="F23" s="70"/>
    </row>
    <row r="24" spans="1:6" x14ac:dyDescent="0.2">
      <c r="A24" s="17" t="s">
        <v>135</v>
      </c>
      <c r="B24" s="27"/>
      <c r="C24" s="15" t="s">
        <v>138</v>
      </c>
      <c r="D24" s="16">
        <f>SUM(D25:D25)</f>
        <v>0</v>
      </c>
      <c r="E24" s="58">
        <f t="shared" ref="E24:F24" si="5">SUM(E25:E25)</f>
        <v>410.86</v>
      </c>
      <c r="F24" s="115">
        <f t="shared" si="5"/>
        <v>136.96</v>
      </c>
    </row>
    <row r="25" spans="1:6" x14ac:dyDescent="0.2">
      <c r="A25" s="17"/>
      <c r="B25" s="27">
        <v>312001</v>
      </c>
      <c r="C25" s="20" t="s">
        <v>137</v>
      </c>
      <c r="D25" s="20"/>
      <c r="E25" s="41">
        <v>410.86</v>
      </c>
      <c r="F25" s="114">
        <v>136.96</v>
      </c>
    </row>
    <row r="26" spans="1:6" x14ac:dyDescent="0.2">
      <c r="A26" s="53"/>
      <c r="B26" s="29"/>
      <c r="C26" s="29"/>
      <c r="D26" s="14"/>
      <c r="E26" s="29"/>
      <c r="F26" s="70"/>
    </row>
    <row r="27" spans="1:6" x14ac:dyDescent="0.2">
      <c r="A27" s="17">
        <v>41</v>
      </c>
      <c r="B27" s="45">
        <v>100</v>
      </c>
      <c r="C27" s="15" t="s">
        <v>8</v>
      </c>
      <c r="D27" s="19">
        <f>+D29+D31+D35</f>
        <v>65660</v>
      </c>
      <c r="E27" s="42">
        <f t="shared" ref="E27:F27" si="6">+E29+E31+E35</f>
        <v>65689</v>
      </c>
      <c r="F27" s="116">
        <f t="shared" si="6"/>
        <v>34259.18</v>
      </c>
    </row>
    <row r="28" spans="1:6" x14ac:dyDescent="0.2">
      <c r="A28" s="53"/>
      <c r="B28" s="29"/>
      <c r="C28" s="29"/>
      <c r="D28" s="14"/>
      <c r="E28" s="29"/>
      <c r="F28" s="70"/>
    </row>
    <row r="29" spans="1:6" x14ac:dyDescent="0.2">
      <c r="A29" s="17">
        <v>41</v>
      </c>
      <c r="B29" s="46">
        <v>111</v>
      </c>
      <c r="C29" s="18" t="s">
        <v>9</v>
      </c>
      <c r="D29" s="20">
        <v>20612</v>
      </c>
      <c r="E29" s="50">
        <v>20612</v>
      </c>
      <c r="F29" s="71">
        <v>10201.92</v>
      </c>
    </row>
    <row r="30" spans="1:6" x14ac:dyDescent="0.2">
      <c r="A30" s="53"/>
      <c r="B30" s="29"/>
      <c r="C30" s="29"/>
      <c r="D30" s="14"/>
      <c r="E30" s="29"/>
      <c r="F30" s="70"/>
    </row>
    <row r="31" spans="1:6" x14ac:dyDescent="0.2">
      <c r="A31" s="17">
        <v>41</v>
      </c>
      <c r="B31" s="46">
        <v>120</v>
      </c>
      <c r="C31" s="19" t="s">
        <v>10</v>
      </c>
      <c r="D31" s="16">
        <f>+D32+D33</f>
        <v>39480</v>
      </c>
      <c r="E31" s="58">
        <f t="shared" ref="E31:F31" si="7">+E32+E33</f>
        <v>39509</v>
      </c>
      <c r="F31" s="113">
        <f t="shared" si="7"/>
        <v>21721.759999999998</v>
      </c>
    </row>
    <row r="32" spans="1:6" x14ac:dyDescent="0.2">
      <c r="A32" s="17"/>
      <c r="B32" s="46">
        <v>120001</v>
      </c>
      <c r="C32" s="20" t="s">
        <v>11</v>
      </c>
      <c r="D32" s="20">
        <v>33077</v>
      </c>
      <c r="E32" s="50">
        <v>33600</v>
      </c>
      <c r="F32" s="114">
        <v>17429.669999999998</v>
      </c>
    </row>
    <row r="33" spans="1:6" x14ac:dyDescent="0.2">
      <c r="A33" s="17"/>
      <c r="B33" s="46">
        <v>120002</v>
      </c>
      <c r="C33" s="20" t="s">
        <v>12</v>
      </c>
      <c r="D33" s="20">
        <v>6403</v>
      </c>
      <c r="E33" s="50">
        <v>5909</v>
      </c>
      <c r="F33" s="114">
        <v>4292.09</v>
      </c>
    </row>
    <row r="34" spans="1:6" x14ac:dyDescent="0.2">
      <c r="A34" s="53"/>
      <c r="B34" s="29"/>
      <c r="C34" s="29"/>
      <c r="D34" s="14"/>
      <c r="E34" s="29"/>
      <c r="F34" s="70"/>
    </row>
    <row r="35" spans="1:6" x14ac:dyDescent="0.2">
      <c r="A35" s="17">
        <v>41</v>
      </c>
      <c r="B35" s="46">
        <v>133</v>
      </c>
      <c r="C35" s="19" t="s">
        <v>139</v>
      </c>
      <c r="D35" s="16">
        <f>+D36+D37+D38</f>
        <v>5568</v>
      </c>
      <c r="E35" s="58">
        <f t="shared" ref="E35:F35" si="8">+E36+E37+E38</f>
        <v>5568</v>
      </c>
      <c r="F35" s="113">
        <f t="shared" si="8"/>
        <v>2335.5</v>
      </c>
    </row>
    <row r="36" spans="1:6" x14ac:dyDescent="0.2">
      <c r="A36" s="17"/>
      <c r="B36" s="46">
        <v>133001</v>
      </c>
      <c r="C36" s="20" t="s">
        <v>13</v>
      </c>
      <c r="D36" s="20">
        <v>168</v>
      </c>
      <c r="E36" s="50">
        <v>168</v>
      </c>
      <c r="F36" s="71">
        <v>84.5</v>
      </c>
    </row>
    <row r="37" spans="1:6" x14ac:dyDescent="0.2">
      <c r="A37" s="17"/>
      <c r="B37" s="46">
        <v>133006</v>
      </c>
      <c r="C37" s="20" t="s">
        <v>14</v>
      </c>
      <c r="D37" s="20">
        <v>900</v>
      </c>
      <c r="E37" s="50">
        <v>900</v>
      </c>
      <c r="F37" s="71">
        <v>250</v>
      </c>
    </row>
    <row r="38" spans="1:6" x14ac:dyDescent="0.2">
      <c r="A38" s="17"/>
      <c r="B38" s="46">
        <v>133013</v>
      </c>
      <c r="C38" s="20" t="s">
        <v>15</v>
      </c>
      <c r="D38" s="20">
        <v>4500</v>
      </c>
      <c r="E38" s="50">
        <v>4500</v>
      </c>
      <c r="F38" s="71">
        <v>2001</v>
      </c>
    </row>
    <row r="39" spans="1:6" x14ac:dyDescent="0.2">
      <c r="A39" s="53"/>
      <c r="B39" s="29"/>
      <c r="C39" s="29"/>
      <c r="D39" s="14"/>
      <c r="E39" s="29"/>
      <c r="F39" s="70"/>
    </row>
    <row r="40" spans="1:6" x14ac:dyDescent="0.2">
      <c r="A40" s="17">
        <v>41</v>
      </c>
      <c r="B40" s="45">
        <v>210</v>
      </c>
      <c r="C40" s="15" t="s">
        <v>16</v>
      </c>
      <c r="D40" s="19">
        <f>SUM(D41:D57)</f>
        <v>5745</v>
      </c>
      <c r="E40" s="42">
        <f t="shared" ref="E40:F40" si="9">SUM(E41:E57)</f>
        <v>5752.33</v>
      </c>
      <c r="F40" s="116">
        <f t="shared" si="9"/>
        <v>2123.5700000000002</v>
      </c>
    </row>
    <row r="41" spans="1:6" x14ac:dyDescent="0.2">
      <c r="A41" s="17"/>
      <c r="B41" s="46">
        <v>212003</v>
      </c>
      <c r="C41" s="20" t="s">
        <v>17</v>
      </c>
      <c r="D41" s="20">
        <v>3000</v>
      </c>
      <c r="E41" s="41">
        <v>3000</v>
      </c>
      <c r="F41" s="117">
        <v>537</v>
      </c>
    </row>
    <row r="42" spans="1:6" x14ac:dyDescent="0.2">
      <c r="A42" s="17"/>
      <c r="B42" s="46">
        <v>221004</v>
      </c>
      <c r="C42" s="20" t="s">
        <v>18</v>
      </c>
      <c r="D42" s="20">
        <v>210</v>
      </c>
      <c r="E42" s="50">
        <v>210</v>
      </c>
      <c r="F42" s="117">
        <v>144.5</v>
      </c>
    </row>
    <row r="43" spans="1:6" x14ac:dyDescent="0.2">
      <c r="A43" s="17"/>
      <c r="B43" s="46">
        <v>223001</v>
      </c>
      <c r="C43" s="20"/>
      <c r="D43" s="20"/>
      <c r="E43" s="50">
        <v>0</v>
      </c>
      <c r="F43" s="117">
        <v>361.6</v>
      </c>
    </row>
    <row r="44" spans="1:6" x14ac:dyDescent="0.2">
      <c r="A44" s="17"/>
      <c r="B44" s="46" t="s">
        <v>165</v>
      </c>
      <c r="C44" s="20"/>
      <c r="D44" s="20"/>
      <c r="E44" s="50">
        <v>0</v>
      </c>
      <c r="F44" s="117">
        <v>25</v>
      </c>
    </row>
    <row r="45" spans="1:6" x14ac:dyDescent="0.2">
      <c r="A45" s="17"/>
      <c r="B45" s="46" t="s">
        <v>19</v>
      </c>
      <c r="C45" s="20" t="s">
        <v>140</v>
      </c>
      <c r="D45" s="20">
        <v>1300</v>
      </c>
      <c r="E45" s="50">
        <v>1300</v>
      </c>
      <c r="F45" s="117">
        <v>590</v>
      </c>
    </row>
    <row r="46" spans="1:6" x14ac:dyDescent="0.2">
      <c r="A46" s="17"/>
      <c r="B46" s="46" t="s">
        <v>20</v>
      </c>
      <c r="C46" s="20" t="s">
        <v>141</v>
      </c>
      <c r="D46" s="20"/>
      <c r="E46" s="50"/>
      <c r="F46" s="117"/>
    </row>
    <row r="47" spans="1:6" x14ac:dyDescent="0.2">
      <c r="A47" s="17"/>
      <c r="B47" s="46" t="s">
        <v>21</v>
      </c>
      <c r="C47" s="20" t="s">
        <v>142</v>
      </c>
      <c r="D47" s="20">
        <v>150</v>
      </c>
      <c r="E47" s="50">
        <v>150</v>
      </c>
      <c r="F47" s="117">
        <v>4</v>
      </c>
    </row>
    <row r="48" spans="1:6" x14ac:dyDescent="0.2">
      <c r="A48" s="17"/>
      <c r="B48" s="46" t="s">
        <v>22</v>
      </c>
      <c r="C48" s="20" t="s">
        <v>183</v>
      </c>
      <c r="D48" s="20">
        <v>100</v>
      </c>
      <c r="E48" s="50">
        <v>100</v>
      </c>
      <c r="F48" s="117">
        <v>100</v>
      </c>
    </row>
    <row r="49" spans="1:6" x14ac:dyDescent="0.2">
      <c r="A49" s="17"/>
      <c r="B49" s="46" t="s">
        <v>23</v>
      </c>
      <c r="C49" s="20" t="s">
        <v>143</v>
      </c>
      <c r="D49" s="20">
        <v>100</v>
      </c>
      <c r="E49" s="50">
        <v>100</v>
      </c>
      <c r="F49" s="117"/>
    </row>
    <row r="50" spans="1:6" x14ac:dyDescent="0.2">
      <c r="A50" s="17"/>
      <c r="B50" s="46" t="s">
        <v>24</v>
      </c>
      <c r="C50" s="20" t="s">
        <v>144</v>
      </c>
      <c r="D50" s="20">
        <v>300</v>
      </c>
      <c r="E50" s="50">
        <v>300</v>
      </c>
      <c r="F50" s="117"/>
    </row>
    <row r="51" spans="1:6" x14ac:dyDescent="0.2">
      <c r="A51" s="17"/>
      <c r="B51" s="46" t="s">
        <v>121</v>
      </c>
      <c r="C51" s="20" t="s">
        <v>166</v>
      </c>
      <c r="D51" s="20"/>
      <c r="E51" s="41"/>
      <c r="F51" s="117"/>
    </row>
    <row r="52" spans="1:6" x14ac:dyDescent="0.2">
      <c r="A52" s="17"/>
      <c r="B52" s="46" t="s">
        <v>146</v>
      </c>
      <c r="C52" s="20" t="s">
        <v>147</v>
      </c>
      <c r="D52" s="20"/>
      <c r="E52" s="50"/>
      <c r="F52" s="117"/>
    </row>
    <row r="53" spans="1:6" x14ac:dyDescent="0.2">
      <c r="A53" s="17"/>
      <c r="B53" s="46">
        <v>223003</v>
      </c>
      <c r="C53" s="20" t="s">
        <v>145</v>
      </c>
      <c r="D53" s="20">
        <v>570</v>
      </c>
      <c r="E53" s="41">
        <v>570</v>
      </c>
      <c r="F53" s="117">
        <v>348.3</v>
      </c>
    </row>
    <row r="54" spans="1:6" x14ac:dyDescent="0.2">
      <c r="A54" s="17"/>
      <c r="B54" s="45">
        <v>242</v>
      </c>
      <c r="C54" s="20" t="s">
        <v>25</v>
      </c>
      <c r="D54" s="20">
        <v>15</v>
      </c>
      <c r="E54" s="41">
        <v>15</v>
      </c>
      <c r="F54" s="117">
        <v>5.84</v>
      </c>
    </row>
    <row r="55" spans="1:6" x14ac:dyDescent="0.2">
      <c r="A55" s="17"/>
      <c r="B55" s="45">
        <v>292006</v>
      </c>
      <c r="C55" s="20" t="s">
        <v>125</v>
      </c>
      <c r="D55" s="20"/>
      <c r="E55" s="41"/>
      <c r="F55" s="117"/>
    </row>
    <row r="56" spans="1:6" x14ac:dyDescent="0.2">
      <c r="A56" s="17"/>
      <c r="B56" s="46">
        <v>292017</v>
      </c>
      <c r="C56" s="20" t="s">
        <v>148</v>
      </c>
      <c r="D56" s="20"/>
      <c r="E56" s="41"/>
      <c r="F56" s="117"/>
    </row>
    <row r="57" spans="1:6" ht="13.5" thickBot="1" x14ac:dyDescent="0.25">
      <c r="A57" s="55"/>
      <c r="B57" s="56">
        <v>312001</v>
      </c>
      <c r="C57" s="57" t="s">
        <v>164</v>
      </c>
      <c r="D57" s="57"/>
      <c r="E57" s="59">
        <v>7.33</v>
      </c>
      <c r="F57" s="118">
        <v>7.33</v>
      </c>
    </row>
    <row r="58" spans="1:6" ht="13.5" thickBot="1" x14ac:dyDescent="0.25">
      <c r="A58" s="53"/>
      <c r="B58" s="29"/>
      <c r="C58" s="29"/>
      <c r="D58" s="14"/>
      <c r="E58" s="29"/>
      <c r="F58" s="119"/>
    </row>
    <row r="59" spans="1:6" x14ac:dyDescent="0.2">
      <c r="A59" s="90"/>
      <c r="B59" s="91"/>
      <c r="C59" s="92" t="s">
        <v>26</v>
      </c>
      <c r="D59" s="92">
        <f>+D60+D61</f>
        <v>400000</v>
      </c>
      <c r="E59" s="129">
        <f>+E60+E61</f>
        <v>400000</v>
      </c>
      <c r="F59" s="130">
        <f>+F60+F61</f>
        <v>220000</v>
      </c>
    </row>
    <row r="60" spans="1:6" x14ac:dyDescent="0.2">
      <c r="A60" s="120" t="s">
        <v>130</v>
      </c>
      <c r="B60" s="121">
        <v>322001</v>
      </c>
      <c r="C60" s="122" t="s">
        <v>128</v>
      </c>
      <c r="D60" s="122">
        <v>340000</v>
      </c>
      <c r="E60" s="123">
        <v>340000</v>
      </c>
      <c r="F60" s="145">
        <v>187000</v>
      </c>
    </row>
    <row r="61" spans="1:6" ht="13.5" thickBot="1" x14ac:dyDescent="0.25">
      <c r="A61" s="55" t="s">
        <v>133</v>
      </c>
      <c r="B61" s="60">
        <v>322001</v>
      </c>
      <c r="C61" s="57" t="s">
        <v>128</v>
      </c>
      <c r="D61" s="57">
        <v>60000</v>
      </c>
      <c r="E61" s="59">
        <v>60000</v>
      </c>
      <c r="F61" s="118">
        <v>33000</v>
      </c>
    </row>
    <row r="62" spans="1:6" ht="13.5" thickBot="1" x14ac:dyDescent="0.25">
      <c r="A62" s="53"/>
      <c r="B62" s="29"/>
      <c r="C62" s="29"/>
      <c r="D62" s="14"/>
      <c r="E62" s="29"/>
      <c r="F62" s="119"/>
    </row>
    <row r="63" spans="1:6" x14ac:dyDescent="0.2">
      <c r="A63" s="90"/>
      <c r="B63" s="91"/>
      <c r="C63" s="92" t="s">
        <v>27</v>
      </c>
      <c r="D63" s="92">
        <f>+D64+D65+D66+D67</f>
        <v>80100</v>
      </c>
      <c r="E63" s="92">
        <f t="shared" ref="E63:F63" si="10">+E64+E65+E66+E67</f>
        <v>84100.34</v>
      </c>
      <c r="F63" s="130">
        <f t="shared" si="10"/>
        <v>62114.340000000004</v>
      </c>
    </row>
    <row r="64" spans="1:6" x14ac:dyDescent="0.2">
      <c r="A64" s="17" t="s">
        <v>130</v>
      </c>
      <c r="B64" s="46">
        <v>454002</v>
      </c>
      <c r="C64" s="20" t="s">
        <v>167</v>
      </c>
      <c r="D64" s="20">
        <v>0</v>
      </c>
      <c r="E64" s="50">
        <v>33915.29</v>
      </c>
      <c r="F64" s="117">
        <v>33915.29</v>
      </c>
    </row>
    <row r="65" spans="1:6" x14ac:dyDescent="0.2">
      <c r="A65" s="124" t="s">
        <v>133</v>
      </c>
      <c r="B65" s="128">
        <v>454002</v>
      </c>
      <c r="C65" s="125" t="s">
        <v>167</v>
      </c>
      <c r="D65" s="125">
        <v>0</v>
      </c>
      <c r="E65" s="126">
        <v>5985.05</v>
      </c>
      <c r="F65" s="127">
        <v>5985.05</v>
      </c>
    </row>
    <row r="66" spans="1:6" x14ac:dyDescent="0.2">
      <c r="A66" s="124">
        <v>41</v>
      </c>
      <c r="B66" s="128"/>
      <c r="C66" s="125" t="s">
        <v>187</v>
      </c>
      <c r="D66" s="125">
        <v>0</v>
      </c>
      <c r="E66" s="126">
        <v>4000</v>
      </c>
      <c r="F66" s="127">
        <v>4000</v>
      </c>
    </row>
    <row r="67" spans="1:6" ht="13.5" thickBot="1" x14ac:dyDescent="0.25">
      <c r="A67" s="55">
        <v>41</v>
      </c>
      <c r="B67" s="60">
        <v>454001</v>
      </c>
      <c r="C67" s="57" t="s">
        <v>167</v>
      </c>
      <c r="D67" s="57">
        <v>80100</v>
      </c>
      <c r="E67" s="59">
        <v>40200</v>
      </c>
      <c r="F67" s="118">
        <v>18214</v>
      </c>
    </row>
    <row r="68" spans="1:6" ht="13.5" thickBot="1" x14ac:dyDescent="0.25">
      <c r="A68" s="53"/>
      <c r="B68" s="29"/>
      <c r="C68" s="29"/>
      <c r="D68" s="14"/>
      <c r="E68" s="29"/>
      <c r="F68" s="119"/>
    </row>
    <row r="69" spans="1:6" ht="16.5" thickBot="1" x14ac:dyDescent="0.3">
      <c r="A69" s="87"/>
      <c r="B69" s="88"/>
      <c r="C69" s="89" t="s">
        <v>28</v>
      </c>
      <c r="D69" s="104">
        <f>+D7+D59+D63</f>
        <v>701505</v>
      </c>
      <c r="E69" s="105">
        <f>+E7+E59+E63</f>
        <v>708634.07</v>
      </c>
      <c r="F69" s="131">
        <f>+F7+F59+F63</f>
        <v>375403.48000000004</v>
      </c>
    </row>
    <row r="70" spans="1:6" x14ac:dyDescent="0.2">
      <c r="A70" s="49"/>
      <c r="F70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3"/>
  <sheetViews>
    <sheetView workbookViewId="0">
      <selection activeCell="H19" sqref="H19"/>
    </sheetView>
  </sheetViews>
  <sheetFormatPr defaultRowHeight="12.75" x14ac:dyDescent="0.2"/>
  <cols>
    <col min="3" max="3" width="33.7109375" customWidth="1"/>
    <col min="4" max="6" width="10.7109375" customWidth="1"/>
  </cols>
  <sheetData>
    <row r="1" spans="1:6" ht="13.5" thickBot="1" x14ac:dyDescent="0.25">
      <c r="B1" s="35"/>
      <c r="C1" s="37"/>
      <c r="D1" s="35"/>
      <c r="E1" s="35"/>
      <c r="F1" s="36"/>
    </row>
    <row r="2" spans="1:6" x14ac:dyDescent="0.2">
      <c r="A2" s="74" t="s">
        <v>150</v>
      </c>
      <c r="B2" s="6" t="s">
        <v>0</v>
      </c>
      <c r="C2" s="6" t="s">
        <v>1</v>
      </c>
      <c r="D2" s="6" t="s">
        <v>2</v>
      </c>
      <c r="E2" s="38" t="s">
        <v>185</v>
      </c>
      <c r="F2" s="109" t="s">
        <v>120</v>
      </c>
    </row>
    <row r="3" spans="1:6" x14ac:dyDescent="0.2">
      <c r="A3" s="75" t="s">
        <v>127</v>
      </c>
      <c r="B3" s="8" t="s">
        <v>3</v>
      </c>
      <c r="C3" s="9" t="s">
        <v>3</v>
      </c>
      <c r="D3" s="8" t="s">
        <v>4</v>
      </c>
      <c r="E3" s="39" t="s">
        <v>4</v>
      </c>
      <c r="F3" s="110" t="s">
        <v>184</v>
      </c>
    </row>
    <row r="4" spans="1:6" x14ac:dyDescent="0.2">
      <c r="A4" s="13"/>
      <c r="B4" s="12"/>
      <c r="C4" s="12"/>
      <c r="D4" s="22"/>
      <c r="E4" s="22"/>
      <c r="F4" s="22"/>
    </row>
    <row r="5" spans="1:6" x14ac:dyDescent="0.2">
      <c r="A5" s="135"/>
      <c r="B5" s="101"/>
      <c r="C5" s="102" t="s">
        <v>29</v>
      </c>
      <c r="D5" s="136">
        <f>+D7++D60+D86+D119+D129+D170+D220+D223+D234+D238+D242+D247+D253+D256+D262+D269+D274</f>
        <v>221367</v>
      </c>
      <c r="E5" s="136">
        <f>+E7+E12+E60+E86+E119+E129+E170+E220+E223+E234+E238+E242+E247+E253+E256+E262+E269+E274</f>
        <v>118220.98999999999</v>
      </c>
      <c r="F5" s="136">
        <f>+F7++F60+F86+F119+F129+F170+F220+F223+F234+F238+F242+F247+F253+F256+F262+F269+F274</f>
        <v>69275.33</v>
      </c>
    </row>
    <row r="6" spans="1:6" x14ac:dyDescent="0.2">
      <c r="A6" s="13"/>
      <c r="B6" s="33"/>
      <c r="C6" s="34"/>
      <c r="D6" s="33"/>
      <c r="E6" s="33"/>
      <c r="F6" s="33"/>
    </row>
    <row r="7" spans="1:6" x14ac:dyDescent="0.2">
      <c r="A7" s="63">
        <v>111</v>
      </c>
      <c r="B7" s="63" t="s">
        <v>30</v>
      </c>
      <c r="C7" s="19" t="s">
        <v>149</v>
      </c>
      <c r="D7" s="19">
        <f>SUM(D8:D10)</f>
        <v>0</v>
      </c>
      <c r="E7" s="19">
        <f t="shared" ref="E7:F7" si="0">SUM(E8:E10)</f>
        <v>33.120000000000005</v>
      </c>
      <c r="F7" s="149">
        <f t="shared" si="0"/>
        <v>33</v>
      </c>
    </row>
    <row r="8" spans="1:6" x14ac:dyDescent="0.2">
      <c r="A8" s="27"/>
      <c r="B8" s="27">
        <v>632003</v>
      </c>
      <c r="C8" s="20" t="s">
        <v>43</v>
      </c>
      <c r="D8" s="20">
        <v>0</v>
      </c>
      <c r="E8" s="20"/>
      <c r="F8" s="146"/>
    </row>
    <row r="9" spans="1:6" x14ac:dyDescent="0.2">
      <c r="A9" s="27"/>
      <c r="B9" s="27">
        <v>633006</v>
      </c>
      <c r="C9" s="20" t="s">
        <v>74</v>
      </c>
      <c r="D9" s="20">
        <v>0</v>
      </c>
      <c r="E9" s="20">
        <v>22.12</v>
      </c>
      <c r="F9" s="146">
        <v>22</v>
      </c>
    </row>
    <row r="10" spans="1:6" x14ac:dyDescent="0.2">
      <c r="A10" s="27"/>
      <c r="B10" s="27">
        <v>641009</v>
      </c>
      <c r="C10" s="20" t="s">
        <v>170</v>
      </c>
      <c r="D10" s="20">
        <v>0</v>
      </c>
      <c r="E10" s="20">
        <v>11</v>
      </c>
      <c r="F10" s="146">
        <v>11</v>
      </c>
    </row>
    <row r="11" spans="1:6" x14ac:dyDescent="0.2">
      <c r="A11" s="53"/>
      <c r="B11" s="3"/>
      <c r="C11" s="29"/>
      <c r="D11" s="29"/>
      <c r="E11" s="29"/>
      <c r="F11" s="150"/>
    </row>
    <row r="12" spans="1:6" x14ac:dyDescent="0.2">
      <c r="A12" s="63">
        <v>111</v>
      </c>
      <c r="B12" s="63" t="s">
        <v>188</v>
      </c>
      <c r="C12" s="148" t="s">
        <v>81</v>
      </c>
      <c r="D12" s="20">
        <v>0</v>
      </c>
      <c r="E12" s="132">
        <f>+E13</f>
        <v>0</v>
      </c>
      <c r="F12" s="149">
        <f>+F13</f>
        <v>331</v>
      </c>
    </row>
    <row r="13" spans="1:6" x14ac:dyDescent="0.2">
      <c r="A13" s="27"/>
      <c r="B13" s="27"/>
      <c r="C13" s="20"/>
      <c r="D13" s="20"/>
      <c r="E13" s="48"/>
      <c r="F13" s="146">
        <v>331</v>
      </c>
    </row>
    <row r="14" spans="1:6" x14ac:dyDescent="0.2">
      <c r="A14" s="53"/>
      <c r="B14" s="3"/>
      <c r="C14" s="29"/>
      <c r="D14" s="29"/>
      <c r="F14" s="29"/>
    </row>
    <row r="15" spans="1:6" x14ac:dyDescent="0.2">
      <c r="A15" s="53"/>
      <c r="B15" s="3"/>
      <c r="C15" s="29"/>
      <c r="D15" s="29"/>
      <c r="F15" s="29"/>
    </row>
    <row r="16" spans="1:6" x14ac:dyDescent="0.2">
      <c r="A16" s="53"/>
      <c r="B16" s="3"/>
      <c r="C16" s="29"/>
      <c r="D16" s="29"/>
      <c r="F16" s="29"/>
    </row>
    <row r="17" spans="1:6" x14ac:dyDescent="0.2">
      <c r="A17" s="53"/>
      <c r="B17" s="3"/>
      <c r="C17" s="29"/>
      <c r="D17" s="29"/>
      <c r="F17" s="29"/>
    </row>
    <row r="18" spans="1:6" x14ac:dyDescent="0.2">
      <c r="A18" s="53"/>
      <c r="B18" s="3"/>
      <c r="C18" s="29"/>
      <c r="D18" s="29"/>
      <c r="F18" s="29"/>
    </row>
    <row r="19" spans="1:6" x14ac:dyDescent="0.2">
      <c r="A19" s="53"/>
      <c r="B19" s="3"/>
      <c r="C19" s="29"/>
      <c r="D19" s="29"/>
      <c r="F19" s="29"/>
    </row>
    <row r="20" spans="1:6" x14ac:dyDescent="0.2">
      <c r="A20" s="53"/>
      <c r="B20" s="3"/>
      <c r="C20" s="29"/>
      <c r="D20" s="29"/>
      <c r="F20" s="29"/>
    </row>
    <row r="21" spans="1:6" x14ac:dyDescent="0.2">
      <c r="A21" s="53"/>
      <c r="B21" s="3"/>
      <c r="C21" s="29"/>
      <c r="D21" s="29"/>
      <c r="F21" s="29"/>
    </row>
    <row r="22" spans="1:6" x14ac:dyDescent="0.2">
      <c r="A22" s="53"/>
      <c r="B22" s="3"/>
      <c r="C22" s="29"/>
      <c r="D22" s="29"/>
      <c r="F22" s="29"/>
    </row>
    <row r="23" spans="1:6" x14ac:dyDescent="0.2">
      <c r="A23" s="53"/>
      <c r="B23" s="3"/>
      <c r="C23" s="29"/>
      <c r="D23" s="29"/>
      <c r="F23" s="29"/>
    </row>
    <row r="24" spans="1:6" x14ac:dyDescent="0.2">
      <c r="A24" s="53"/>
      <c r="B24" s="3"/>
      <c r="C24" s="29"/>
      <c r="D24" s="29"/>
      <c r="F24" s="29"/>
    </row>
    <row r="25" spans="1:6" x14ac:dyDescent="0.2">
      <c r="A25" s="53"/>
      <c r="B25" s="3"/>
      <c r="C25" s="29"/>
      <c r="D25" s="29"/>
      <c r="F25" s="29"/>
    </row>
    <row r="26" spans="1:6" x14ac:dyDescent="0.2">
      <c r="A26" s="53"/>
      <c r="B26" s="3"/>
      <c r="C26" s="29"/>
      <c r="D26" s="29"/>
      <c r="F26" s="29"/>
    </row>
    <row r="27" spans="1:6" x14ac:dyDescent="0.2">
      <c r="A27" s="53"/>
      <c r="B27" s="3"/>
      <c r="C27" s="29"/>
      <c r="D27" s="29"/>
      <c r="F27" s="29"/>
    </row>
    <row r="28" spans="1:6" x14ac:dyDescent="0.2">
      <c r="A28" s="53"/>
      <c r="B28" s="3"/>
      <c r="C28" s="29"/>
      <c r="D28" s="29"/>
      <c r="F28" s="29"/>
    </row>
    <row r="29" spans="1:6" x14ac:dyDescent="0.2">
      <c r="A29" s="53"/>
      <c r="B29" s="3"/>
      <c r="C29" s="29"/>
      <c r="D29" s="29"/>
      <c r="F29" s="29"/>
    </row>
    <row r="30" spans="1:6" x14ac:dyDescent="0.2">
      <c r="A30" s="53"/>
      <c r="B30" s="3"/>
      <c r="C30" s="29"/>
      <c r="D30" s="29"/>
      <c r="F30" s="29"/>
    </row>
    <row r="31" spans="1:6" x14ac:dyDescent="0.2">
      <c r="A31" s="53"/>
      <c r="B31" s="3"/>
      <c r="C31" s="29"/>
      <c r="D31" s="29"/>
      <c r="F31" s="29"/>
    </row>
    <row r="32" spans="1:6" x14ac:dyDescent="0.2">
      <c r="A32" s="53"/>
      <c r="B32" s="3"/>
      <c r="C32" s="29"/>
      <c r="D32" s="29"/>
      <c r="F32" s="29"/>
    </row>
    <row r="33" spans="1:6" x14ac:dyDescent="0.2">
      <c r="A33" s="53"/>
      <c r="B33" s="3"/>
      <c r="C33" s="29"/>
      <c r="D33" s="29"/>
      <c r="F33" s="29"/>
    </row>
    <row r="34" spans="1:6" x14ac:dyDescent="0.2">
      <c r="A34" s="53"/>
      <c r="B34" s="3"/>
      <c r="C34" s="29"/>
      <c r="D34" s="29"/>
      <c r="F34" s="29"/>
    </row>
    <row r="35" spans="1:6" x14ac:dyDescent="0.2">
      <c r="A35" s="53"/>
      <c r="B35" s="3"/>
      <c r="C35" s="29"/>
      <c r="D35" s="29"/>
      <c r="F35" s="29"/>
    </row>
    <row r="36" spans="1:6" x14ac:dyDescent="0.2">
      <c r="A36" s="53"/>
      <c r="B36" s="3"/>
      <c r="C36" s="29"/>
      <c r="D36" s="29"/>
      <c r="F36" s="29"/>
    </row>
    <row r="37" spans="1:6" x14ac:dyDescent="0.2">
      <c r="A37" s="53"/>
      <c r="B37" s="3"/>
      <c r="C37" s="29"/>
      <c r="D37" s="29"/>
      <c r="F37" s="29"/>
    </row>
    <row r="38" spans="1:6" x14ac:dyDescent="0.2">
      <c r="A38" s="53"/>
      <c r="B38" s="3"/>
      <c r="C38" s="29"/>
      <c r="D38" s="29"/>
      <c r="F38" s="29"/>
    </row>
    <row r="39" spans="1:6" x14ac:dyDescent="0.2">
      <c r="A39" s="53"/>
      <c r="B39" s="3"/>
      <c r="C39" s="29"/>
      <c r="D39" s="29"/>
      <c r="F39" s="29"/>
    </row>
    <row r="40" spans="1:6" x14ac:dyDescent="0.2">
      <c r="A40" s="53"/>
      <c r="B40" s="3"/>
      <c r="C40" s="29"/>
      <c r="D40" s="29"/>
      <c r="E40" s="29"/>
      <c r="F40" s="29"/>
    </row>
    <row r="41" spans="1:6" x14ac:dyDescent="0.2">
      <c r="A41" s="53"/>
      <c r="B41" s="3"/>
      <c r="C41" s="29"/>
      <c r="D41" s="29"/>
      <c r="E41" s="29"/>
      <c r="F41" s="29"/>
    </row>
    <row r="42" spans="1:6" x14ac:dyDescent="0.2">
      <c r="A42" s="53"/>
      <c r="B42" s="3"/>
      <c r="C42" s="29"/>
      <c r="D42" s="29"/>
      <c r="E42" s="29"/>
      <c r="F42" s="29"/>
    </row>
    <row r="43" spans="1:6" x14ac:dyDescent="0.2">
      <c r="A43" s="53"/>
      <c r="B43" s="3"/>
      <c r="C43" s="29"/>
      <c r="D43" s="29"/>
      <c r="E43" s="29"/>
      <c r="F43" s="29"/>
    </row>
    <row r="44" spans="1:6" x14ac:dyDescent="0.2">
      <c r="A44" s="53"/>
      <c r="B44" s="3"/>
      <c r="C44" s="29"/>
      <c r="D44" s="29"/>
      <c r="E44" s="29"/>
      <c r="F44" s="29"/>
    </row>
    <row r="45" spans="1:6" x14ac:dyDescent="0.2">
      <c r="A45" s="53"/>
      <c r="B45" s="3"/>
      <c r="C45" s="29"/>
      <c r="D45" s="29"/>
      <c r="E45" s="29"/>
      <c r="F45" s="29"/>
    </row>
    <row r="46" spans="1:6" x14ac:dyDescent="0.2">
      <c r="A46" s="53"/>
      <c r="B46" s="3"/>
      <c r="C46" s="29"/>
      <c r="D46" s="29"/>
      <c r="E46" s="29"/>
      <c r="F46" s="29"/>
    </row>
    <row r="47" spans="1:6" x14ac:dyDescent="0.2">
      <c r="A47" s="53"/>
      <c r="B47" s="3"/>
      <c r="C47" s="29"/>
      <c r="D47" s="29"/>
      <c r="E47" s="29"/>
      <c r="F47" s="29"/>
    </row>
    <row r="48" spans="1:6" x14ac:dyDescent="0.2">
      <c r="A48" s="53"/>
      <c r="B48" s="3"/>
      <c r="C48" s="29"/>
      <c r="D48" s="29"/>
      <c r="E48" s="29"/>
      <c r="F48" s="29"/>
    </row>
    <row r="49" spans="1:6" x14ac:dyDescent="0.2">
      <c r="A49" s="53"/>
      <c r="B49" s="3"/>
      <c r="C49" s="29"/>
      <c r="D49" s="29"/>
      <c r="E49" s="29"/>
      <c r="F49" s="29"/>
    </row>
    <row r="50" spans="1:6" x14ac:dyDescent="0.2">
      <c r="A50" s="53"/>
      <c r="B50" s="3"/>
      <c r="C50" s="29"/>
      <c r="D50" s="29"/>
      <c r="E50" s="29"/>
      <c r="F50" s="29"/>
    </row>
    <row r="51" spans="1:6" x14ac:dyDescent="0.2">
      <c r="A51" s="53"/>
      <c r="B51" s="3"/>
      <c r="C51" s="29"/>
      <c r="D51" s="29"/>
      <c r="E51" s="29"/>
      <c r="F51" s="29"/>
    </row>
    <row r="52" spans="1:6" x14ac:dyDescent="0.2">
      <c r="A52" s="53"/>
      <c r="B52" s="3"/>
      <c r="C52" s="29"/>
      <c r="D52" s="29"/>
      <c r="E52" s="29"/>
    </row>
    <row r="53" spans="1:6" x14ac:dyDescent="0.2">
      <c r="A53" s="53"/>
      <c r="B53" s="3"/>
      <c r="C53" s="29"/>
      <c r="D53" s="29"/>
      <c r="E53" s="29"/>
    </row>
    <row r="54" spans="1:6" x14ac:dyDescent="0.2">
      <c r="A54" s="53"/>
      <c r="B54" s="3"/>
      <c r="C54" s="29"/>
      <c r="D54" s="29"/>
      <c r="E54" s="29"/>
    </row>
    <row r="55" spans="1:6" x14ac:dyDescent="0.2">
      <c r="A55" s="53"/>
      <c r="B55" s="3"/>
      <c r="C55" s="29"/>
      <c r="D55" s="29"/>
      <c r="E55" s="29"/>
      <c r="F55" s="29"/>
    </row>
    <row r="56" spans="1:6" x14ac:dyDescent="0.2">
      <c r="A56" s="53"/>
      <c r="B56" s="3"/>
      <c r="C56" s="29"/>
      <c r="D56" s="29"/>
      <c r="E56" s="29"/>
      <c r="F56" s="29"/>
    </row>
    <row r="57" spans="1:6" x14ac:dyDescent="0.2">
      <c r="A57" s="53"/>
      <c r="B57" s="3"/>
      <c r="C57" s="29"/>
      <c r="D57" s="29"/>
      <c r="E57" s="29"/>
      <c r="F57" s="29"/>
    </row>
    <row r="58" spans="1:6" x14ac:dyDescent="0.2">
      <c r="A58" s="53"/>
      <c r="B58" s="3"/>
      <c r="C58" s="29"/>
      <c r="D58" s="29"/>
      <c r="E58" s="29"/>
      <c r="F58" s="29"/>
    </row>
    <row r="59" spans="1:6" x14ac:dyDescent="0.2">
      <c r="A59" s="53"/>
      <c r="B59" s="62"/>
      <c r="C59" s="29"/>
      <c r="D59" s="29"/>
      <c r="E59" s="29"/>
      <c r="F59" s="29"/>
    </row>
    <row r="60" spans="1:6" x14ac:dyDescent="0.2">
      <c r="A60" s="64" t="s">
        <v>130</v>
      </c>
      <c r="B60" s="63"/>
      <c r="C60" s="24" t="s">
        <v>132</v>
      </c>
      <c r="D60" s="132">
        <f>SUM(D61:D84)</f>
        <v>127466</v>
      </c>
      <c r="E60" s="19">
        <f t="shared" ref="E60:F60" si="1">SUM(E61:E84)</f>
        <v>64619.62</v>
      </c>
      <c r="F60" s="19">
        <f t="shared" si="1"/>
        <v>0</v>
      </c>
    </row>
    <row r="61" spans="1:6" x14ac:dyDescent="0.2">
      <c r="A61" s="27"/>
      <c r="B61" s="27">
        <v>611</v>
      </c>
      <c r="C61" s="20" t="s">
        <v>31</v>
      </c>
      <c r="D61" s="20">
        <v>44200</v>
      </c>
      <c r="E61" s="48">
        <v>23400.57</v>
      </c>
      <c r="F61" s="48"/>
    </row>
    <row r="62" spans="1:6" x14ac:dyDescent="0.2">
      <c r="A62" s="27"/>
      <c r="B62" s="25">
        <v>621</v>
      </c>
      <c r="C62" s="20" t="s">
        <v>33</v>
      </c>
      <c r="D62" s="20">
        <v>6800</v>
      </c>
      <c r="E62" s="20">
        <v>1707.48</v>
      </c>
      <c r="F62" s="20"/>
    </row>
    <row r="63" spans="1:6" x14ac:dyDescent="0.2">
      <c r="A63" s="27"/>
      <c r="B63" s="27">
        <v>623</v>
      </c>
      <c r="C63" s="20" t="s">
        <v>171</v>
      </c>
      <c r="D63" s="20">
        <v>0</v>
      </c>
      <c r="E63" s="20">
        <v>721.83</v>
      </c>
      <c r="F63" s="20"/>
    </row>
    <row r="64" spans="1:6" x14ac:dyDescent="0.2">
      <c r="A64" s="27"/>
      <c r="B64" s="27">
        <v>625001</v>
      </c>
      <c r="C64" s="20" t="s">
        <v>34</v>
      </c>
      <c r="D64" s="20">
        <v>952</v>
      </c>
      <c r="E64" s="20">
        <v>337.09</v>
      </c>
      <c r="F64" s="20"/>
    </row>
    <row r="65" spans="1:6" x14ac:dyDescent="0.2">
      <c r="A65" s="27"/>
      <c r="B65" s="27">
        <v>625002</v>
      </c>
      <c r="C65" s="20" t="s">
        <v>35</v>
      </c>
      <c r="D65" s="20">
        <v>9520</v>
      </c>
      <c r="E65" s="20">
        <v>3400.97</v>
      </c>
      <c r="F65" s="20"/>
    </row>
    <row r="66" spans="1:6" x14ac:dyDescent="0.2">
      <c r="A66" s="27"/>
      <c r="B66" s="27">
        <v>625003</v>
      </c>
      <c r="C66" s="20" t="s">
        <v>36</v>
      </c>
      <c r="D66" s="20">
        <v>544</v>
      </c>
      <c r="E66" s="20">
        <v>195.92</v>
      </c>
      <c r="F66" s="20"/>
    </row>
    <row r="67" spans="1:6" x14ac:dyDescent="0.2">
      <c r="A67" s="27"/>
      <c r="B67" s="27">
        <v>625004</v>
      </c>
      <c r="C67" s="20" t="s">
        <v>37</v>
      </c>
      <c r="D67" s="20">
        <v>2040</v>
      </c>
      <c r="E67" s="20">
        <v>635.96</v>
      </c>
      <c r="F67" s="20"/>
    </row>
    <row r="68" spans="1:6" x14ac:dyDescent="0.2">
      <c r="A68" s="27"/>
      <c r="B68" s="27">
        <v>625005</v>
      </c>
      <c r="C68" s="20" t="s">
        <v>38</v>
      </c>
      <c r="D68" s="20">
        <v>680</v>
      </c>
      <c r="E68" s="20">
        <v>242.91</v>
      </c>
      <c r="F68" s="20"/>
    </row>
    <row r="69" spans="1:6" x14ac:dyDescent="0.2">
      <c r="A69" s="27"/>
      <c r="B69" s="27">
        <v>625007</v>
      </c>
      <c r="C69" s="20" t="s">
        <v>39</v>
      </c>
      <c r="D69" s="20">
        <v>3230</v>
      </c>
      <c r="E69" s="20">
        <v>1153.8800000000001</v>
      </c>
      <c r="F69" s="20"/>
    </row>
    <row r="70" spans="1:6" x14ac:dyDescent="0.2">
      <c r="A70" s="27"/>
      <c r="B70" s="27">
        <v>631001</v>
      </c>
      <c r="C70" s="20" t="s">
        <v>172</v>
      </c>
      <c r="D70" s="20">
        <v>0</v>
      </c>
      <c r="E70" s="20">
        <v>1208.6199999999999</v>
      </c>
      <c r="F70" s="20"/>
    </row>
    <row r="71" spans="1:6" x14ac:dyDescent="0.2">
      <c r="A71" s="27"/>
      <c r="B71" s="27">
        <v>631002</v>
      </c>
      <c r="C71" s="20" t="s">
        <v>173</v>
      </c>
      <c r="D71" s="20">
        <v>0</v>
      </c>
      <c r="E71" s="20">
        <v>96.97</v>
      </c>
      <c r="F71" s="20"/>
    </row>
    <row r="72" spans="1:6" x14ac:dyDescent="0.2">
      <c r="A72" s="27"/>
      <c r="B72" s="27">
        <v>632003</v>
      </c>
      <c r="C72" s="20" t="s">
        <v>43</v>
      </c>
      <c r="D72" s="20">
        <v>0</v>
      </c>
      <c r="E72" s="20">
        <v>198.76</v>
      </c>
      <c r="F72" s="20"/>
    </row>
    <row r="73" spans="1:6" x14ac:dyDescent="0.2">
      <c r="A73" s="27"/>
      <c r="B73" s="27">
        <v>632004</v>
      </c>
      <c r="C73" s="20" t="s">
        <v>174</v>
      </c>
      <c r="D73" s="20">
        <v>0</v>
      </c>
      <c r="E73" s="48">
        <v>131.1</v>
      </c>
      <c r="F73" s="20"/>
    </row>
    <row r="74" spans="1:6" x14ac:dyDescent="0.2">
      <c r="A74" s="27"/>
      <c r="B74" s="27">
        <v>633006</v>
      </c>
      <c r="C74" s="20" t="s">
        <v>74</v>
      </c>
      <c r="D74" s="20">
        <v>0</v>
      </c>
      <c r="E74" s="48">
        <v>1092.6500000000001</v>
      </c>
      <c r="F74" s="20"/>
    </row>
    <row r="75" spans="1:6" x14ac:dyDescent="0.2">
      <c r="A75" s="27"/>
      <c r="B75" s="27">
        <v>633013</v>
      </c>
      <c r="C75" s="20" t="s">
        <v>175</v>
      </c>
      <c r="D75" s="20">
        <v>0</v>
      </c>
      <c r="E75" s="48">
        <v>599.25</v>
      </c>
      <c r="F75" s="20"/>
    </row>
    <row r="76" spans="1:6" x14ac:dyDescent="0.2">
      <c r="A76" s="27"/>
      <c r="B76" s="27">
        <v>633016</v>
      </c>
      <c r="C76" s="20" t="s">
        <v>49</v>
      </c>
      <c r="D76" s="20">
        <v>0</v>
      </c>
      <c r="E76" s="48">
        <v>126.49</v>
      </c>
      <c r="F76" s="20"/>
    </row>
    <row r="77" spans="1:6" x14ac:dyDescent="0.2">
      <c r="A77" s="27"/>
      <c r="B77" s="27">
        <v>633019</v>
      </c>
      <c r="C77" s="20" t="s">
        <v>174</v>
      </c>
      <c r="D77" s="20">
        <v>0</v>
      </c>
      <c r="E77" s="48">
        <v>14.54</v>
      </c>
      <c r="F77" s="20"/>
    </row>
    <row r="78" spans="1:6" x14ac:dyDescent="0.2">
      <c r="A78" s="27"/>
      <c r="B78" s="27">
        <v>636008</v>
      </c>
      <c r="C78" s="20" t="s">
        <v>152</v>
      </c>
      <c r="D78" s="20">
        <v>0</v>
      </c>
      <c r="E78" s="48">
        <v>1.68</v>
      </c>
      <c r="F78" s="20"/>
    </row>
    <row r="79" spans="1:6" x14ac:dyDescent="0.2">
      <c r="A79" s="27"/>
      <c r="B79" s="27">
        <v>637001</v>
      </c>
      <c r="C79" s="20" t="s">
        <v>176</v>
      </c>
      <c r="D79" s="20">
        <v>0</v>
      </c>
      <c r="E79" s="48">
        <v>3383</v>
      </c>
      <c r="F79" s="20"/>
    </row>
    <row r="80" spans="1:6" x14ac:dyDescent="0.2">
      <c r="A80" s="27"/>
      <c r="B80" s="27">
        <v>637003</v>
      </c>
      <c r="C80" s="20" t="s">
        <v>177</v>
      </c>
      <c r="D80" s="20">
        <v>59500</v>
      </c>
      <c r="E80" s="48">
        <v>0</v>
      </c>
      <c r="F80" s="20"/>
    </row>
    <row r="81" spans="1:6" x14ac:dyDescent="0.2">
      <c r="A81" s="27"/>
      <c r="B81" s="27">
        <v>637004</v>
      </c>
      <c r="C81" s="20" t="s">
        <v>58</v>
      </c>
      <c r="D81" s="20">
        <v>0</v>
      </c>
      <c r="E81" s="48">
        <v>23652.71</v>
      </c>
      <c r="F81" s="48"/>
    </row>
    <row r="82" spans="1:6" x14ac:dyDescent="0.2">
      <c r="A82" s="27"/>
      <c r="B82" s="27">
        <v>637005</v>
      </c>
      <c r="C82" s="20" t="s">
        <v>178</v>
      </c>
      <c r="D82" s="20">
        <v>0</v>
      </c>
      <c r="E82" s="48">
        <v>85</v>
      </c>
      <c r="F82" s="20"/>
    </row>
    <row r="83" spans="1:6" x14ac:dyDescent="0.2">
      <c r="A83" s="27"/>
      <c r="B83" s="27">
        <v>637007</v>
      </c>
      <c r="C83" s="20" t="s">
        <v>40</v>
      </c>
      <c r="D83" s="20">
        <v>0</v>
      </c>
      <c r="E83" s="20">
        <v>891.07</v>
      </c>
      <c r="F83" s="20"/>
    </row>
    <row r="84" spans="1:6" x14ac:dyDescent="0.2">
      <c r="A84" s="27"/>
      <c r="B84" s="27">
        <v>637027</v>
      </c>
      <c r="C84" s="20" t="s">
        <v>153</v>
      </c>
      <c r="D84" s="20">
        <v>0</v>
      </c>
      <c r="E84" s="20">
        <v>1341.17</v>
      </c>
      <c r="F84" s="20"/>
    </row>
    <row r="85" spans="1:6" x14ac:dyDescent="0.2">
      <c r="A85" s="133"/>
      <c r="B85" s="3"/>
      <c r="C85" s="29"/>
      <c r="D85" s="29"/>
      <c r="E85" s="29"/>
      <c r="F85" s="134"/>
    </row>
    <row r="86" spans="1:6" x14ac:dyDescent="0.2">
      <c r="A86" s="64" t="s">
        <v>133</v>
      </c>
      <c r="B86" s="63"/>
      <c r="C86" s="24" t="s">
        <v>154</v>
      </c>
      <c r="D86" s="132">
        <f>SUM(D87:D110)</f>
        <v>22494</v>
      </c>
      <c r="E86" s="19">
        <f t="shared" ref="E86:F86" si="2">SUM(E87:E110)</f>
        <v>12326.760000000002</v>
      </c>
      <c r="F86" s="19">
        <f t="shared" si="2"/>
        <v>0</v>
      </c>
    </row>
    <row r="87" spans="1:6" x14ac:dyDescent="0.2">
      <c r="A87" s="27"/>
      <c r="B87" s="27">
        <v>611</v>
      </c>
      <c r="C87" s="20" t="s">
        <v>31</v>
      </c>
      <c r="D87" s="20">
        <v>7800</v>
      </c>
      <c r="E87" s="48">
        <v>4950.8</v>
      </c>
      <c r="F87" s="48"/>
    </row>
    <row r="88" spans="1:6" x14ac:dyDescent="0.2">
      <c r="A88" s="27"/>
      <c r="B88" s="25">
        <v>621</v>
      </c>
      <c r="C88" s="20" t="s">
        <v>33</v>
      </c>
      <c r="D88" s="20">
        <v>1200</v>
      </c>
      <c r="E88" s="20">
        <v>301.32</v>
      </c>
      <c r="F88" s="20"/>
    </row>
    <row r="89" spans="1:6" x14ac:dyDescent="0.2">
      <c r="A89" s="27"/>
      <c r="B89" s="27">
        <v>623</v>
      </c>
      <c r="C89" s="20" t="s">
        <v>171</v>
      </c>
      <c r="D89" s="20">
        <v>0</v>
      </c>
      <c r="E89" s="20">
        <v>127.34</v>
      </c>
      <c r="F89" s="20"/>
    </row>
    <row r="90" spans="1:6" x14ac:dyDescent="0.2">
      <c r="A90" s="27"/>
      <c r="B90" s="27">
        <v>625001</v>
      </c>
      <c r="C90" s="20" t="s">
        <v>34</v>
      </c>
      <c r="D90" s="20">
        <v>168</v>
      </c>
      <c r="E90" s="20">
        <v>59.47</v>
      </c>
      <c r="F90" s="20"/>
    </row>
    <row r="91" spans="1:6" x14ac:dyDescent="0.2">
      <c r="A91" s="27"/>
      <c r="B91" s="27">
        <v>625002</v>
      </c>
      <c r="C91" s="20" t="s">
        <v>35</v>
      </c>
      <c r="D91" s="20">
        <v>1680</v>
      </c>
      <c r="E91" s="20">
        <v>600.17999999999995</v>
      </c>
      <c r="F91" s="20"/>
    </row>
    <row r="92" spans="1:6" x14ac:dyDescent="0.2">
      <c r="A92" s="27"/>
      <c r="B92" s="27">
        <v>625003</v>
      </c>
      <c r="C92" s="20" t="s">
        <v>36</v>
      </c>
      <c r="D92" s="20">
        <v>96</v>
      </c>
      <c r="E92" s="20">
        <v>34.54</v>
      </c>
      <c r="F92" s="20"/>
    </row>
    <row r="93" spans="1:6" x14ac:dyDescent="0.2">
      <c r="A93" s="27"/>
      <c r="B93" s="27">
        <v>625004</v>
      </c>
      <c r="C93" s="20" t="s">
        <v>37</v>
      </c>
      <c r="D93" s="20">
        <v>360</v>
      </c>
      <c r="E93" s="20">
        <v>221.43</v>
      </c>
      <c r="F93" s="20"/>
    </row>
    <row r="94" spans="1:6" x14ac:dyDescent="0.2">
      <c r="A94" s="27"/>
      <c r="B94" s="27">
        <v>625005</v>
      </c>
      <c r="C94" s="20" t="s">
        <v>38</v>
      </c>
      <c r="D94" s="20">
        <v>120</v>
      </c>
      <c r="E94" s="20">
        <v>42.88</v>
      </c>
      <c r="F94" s="20"/>
    </row>
    <row r="95" spans="1:6" x14ac:dyDescent="0.2">
      <c r="A95" s="27"/>
      <c r="B95" s="27">
        <v>625007</v>
      </c>
      <c r="C95" s="20" t="s">
        <v>39</v>
      </c>
      <c r="D95" s="20">
        <v>570</v>
      </c>
      <c r="E95" s="20">
        <v>203.63</v>
      </c>
      <c r="F95" s="20"/>
    </row>
    <row r="96" spans="1:6" x14ac:dyDescent="0.2">
      <c r="A96" s="27"/>
      <c r="B96" s="27">
        <v>631001</v>
      </c>
      <c r="C96" s="20" t="s">
        <v>172</v>
      </c>
      <c r="D96" s="20">
        <v>0</v>
      </c>
      <c r="E96" s="20">
        <v>213.27</v>
      </c>
      <c r="F96" s="20"/>
    </row>
    <row r="97" spans="1:6" x14ac:dyDescent="0.2">
      <c r="A97" s="27"/>
      <c r="B97" s="27">
        <v>631002</v>
      </c>
      <c r="C97" s="20" t="s">
        <v>173</v>
      </c>
      <c r="D97" s="20">
        <v>0</v>
      </c>
      <c r="E97" s="20">
        <v>17.11</v>
      </c>
      <c r="F97" s="20"/>
    </row>
    <row r="98" spans="1:6" x14ac:dyDescent="0.2">
      <c r="A98" s="27"/>
      <c r="B98" s="27">
        <v>632003</v>
      </c>
      <c r="C98" s="20" t="s">
        <v>43</v>
      </c>
      <c r="D98" s="20">
        <v>0</v>
      </c>
      <c r="E98" s="20">
        <v>35.07</v>
      </c>
      <c r="F98" s="20"/>
    </row>
    <row r="99" spans="1:6" x14ac:dyDescent="0.2">
      <c r="A99" s="27"/>
      <c r="B99" s="27">
        <v>632004</v>
      </c>
      <c r="C99" s="20" t="s">
        <v>174</v>
      </c>
      <c r="D99" s="20">
        <v>0</v>
      </c>
      <c r="E99" s="48">
        <v>23.14</v>
      </c>
      <c r="F99" s="20"/>
    </row>
    <row r="100" spans="1:6" x14ac:dyDescent="0.2">
      <c r="A100" s="27"/>
      <c r="B100" s="27">
        <v>633006</v>
      </c>
      <c r="C100" s="20" t="s">
        <v>74</v>
      </c>
      <c r="D100" s="20">
        <v>0</v>
      </c>
      <c r="E100" s="48">
        <v>192.82</v>
      </c>
      <c r="F100" s="20"/>
    </row>
    <row r="101" spans="1:6" x14ac:dyDescent="0.2">
      <c r="A101" s="27"/>
      <c r="B101" s="27">
        <v>633013</v>
      </c>
      <c r="C101" s="20" t="s">
        <v>175</v>
      </c>
      <c r="D101" s="20">
        <v>0</v>
      </c>
      <c r="E101" s="48">
        <v>105.75</v>
      </c>
      <c r="F101" s="20"/>
    </row>
    <row r="102" spans="1:6" x14ac:dyDescent="0.2">
      <c r="A102" s="27"/>
      <c r="B102" s="27">
        <v>633016</v>
      </c>
      <c r="C102" s="20" t="s">
        <v>49</v>
      </c>
      <c r="D102" s="20">
        <v>0</v>
      </c>
      <c r="E102" s="48">
        <v>22.15</v>
      </c>
      <c r="F102" s="20"/>
    </row>
    <row r="103" spans="1:6" x14ac:dyDescent="0.2">
      <c r="A103" s="27"/>
      <c r="B103" s="27">
        <v>633019</v>
      </c>
      <c r="C103" s="20" t="s">
        <v>174</v>
      </c>
      <c r="D103" s="20">
        <v>0</v>
      </c>
      <c r="E103" s="48">
        <v>2.56</v>
      </c>
      <c r="F103" s="20"/>
    </row>
    <row r="104" spans="1:6" x14ac:dyDescent="0.2">
      <c r="A104" s="27"/>
      <c r="B104" s="27">
        <v>636008</v>
      </c>
      <c r="C104" s="20" t="s">
        <v>152</v>
      </c>
      <c r="D104" s="20">
        <v>0</v>
      </c>
      <c r="E104" s="48">
        <v>0.3</v>
      </c>
      <c r="F104" s="20"/>
    </row>
    <row r="105" spans="1:6" x14ac:dyDescent="0.2">
      <c r="A105" s="27"/>
      <c r="B105" s="27">
        <v>637001</v>
      </c>
      <c r="C105" s="20" t="s">
        <v>176</v>
      </c>
      <c r="D105" s="20">
        <v>0</v>
      </c>
      <c r="E105" s="48">
        <v>597</v>
      </c>
      <c r="F105" s="20"/>
    </row>
    <row r="106" spans="1:6" x14ac:dyDescent="0.2">
      <c r="A106" s="27"/>
      <c r="B106" s="27">
        <v>637003</v>
      </c>
      <c r="C106" s="20" t="s">
        <v>177</v>
      </c>
      <c r="D106" s="20">
        <v>10500</v>
      </c>
      <c r="E106" s="48">
        <v>0</v>
      </c>
      <c r="F106" s="20"/>
    </row>
    <row r="107" spans="1:6" x14ac:dyDescent="0.2">
      <c r="A107" s="27"/>
      <c r="B107" s="27">
        <v>637004</v>
      </c>
      <c r="C107" s="20" t="s">
        <v>58</v>
      </c>
      <c r="D107" s="20">
        <v>0</v>
      </c>
      <c r="E107" s="48">
        <v>4174</v>
      </c>
      <c r="F107" s="48"/>
    </row>
    <row r="108" spans="1:6" x14ac:dyDescent="0.2">
      <c r="A108" s="27"/>
      <c r="B108" s="27">
        <v>637005</v>
      </c>
      <c r="C108" s="20" t="s">
        <v>178</v>
      </c>
      <c r="D108" s="20">
        <v>0</v>
      </c>
      <c r="E108" s="48">
        <v>15</v>
      </c>
      <c r="F108" s="20"/>
    </row>
    <row r="109" spans="1:6" x14ac:dyDescent="0.2">
      <c r="A109" s="27"/>
      <c r="B109" s="27">
        <v>637007</v>
      </c>
      <c r="C109" s="20" t="s">
        <v>40</v>
      </c>
      <c r="D109" s="20">
        <v>0</v>
      </c>
      <c r="E109" s="20">
        <v>150.33000000000001</v>
      </c>
      <c r="F109" s="20"/>
    </row>
    <row r="110" spans="1:6" x14ac:dyDescent="0.2">
      <c r="A110" s="27"/>
      <c r="B110" s="27">
        <v>637027</v>
      </c>
      <c r="C110" s="20" t="s">
        <v>153</v>
      </c>
      <c r="D110" s="20">
        <v>0</v>
      </c>
      <c r="E110" s="20">
        <v>236.67</v>
      </c>
      <c r="F110" s="20"/>
    </row>
    <row r="111" spans="1:6" x14ac:dyDescent="0.2">
      <c r="A111" s="133"/>
      <c r="B111" s="3"/>
      <c r="C111" s="29"/>
      <c r="D111" s="29"/>
      <c r="E111" s="29"/>
      <c r="F111" s="134"/>
    </row>
    <row r="112" spans="1:6" x14ac:dyDescent="0.2">
      <c r="A112" s="133"/>
      <c r="B112" s="3"/>
      <c r="C112" s="29"/>
      <c r="D112" s="29"/>
      <c r="E112" s="29"/>
      <c r="F112" s="134"/>
    </row>
    <row r="113" spans="1:6" x14ac:dyDescent="0.2">
      <c r="A113" s="133"/>
      <c r="B113" s="3"/>
      <c r="C113" s="29"/>
      <c r="D113" s="29"/>
      <c r="E113" s="29"/>
      <c r="F113" s="134"/>
    </row>
    <row r="114" spans="1:6" x14ac:dyDescent="0.2">
      <c r="A114" s="133"/>
      <c r="B114" s="3"/>
      <c r="C114" s="29"/>
      <c r="D114" s="29"/>
      <c r="E114" s="29"/>
      <c r="F114" s="134"/>
    </row>
    <row r="115" spans="1:6" x14ac:dyDescent="0.2">
      <c r="A115" s="133"/>
      <c r="B115" s="3"/>
      <c r="C115" s="29"/>
      <c r="D115" s="29"/>
      <c r="E115" s="29"/>
      <c r="F115" s="134"/>
    </row>
    <row r="116" spans="1:6" x14ac:dyDescent="0.2">
      <c r="A116" s="133"/>
      <c r="B116" s="3"/>
      <c r="C116" s="29"/>
      <c r="D116" s="29"/>
      <c r="E116" s="29"/>
      <c r="F116" s="134"/>
    </row>
    <row r="117" spans="1:6" x14ac:dyDescent="0.2">
      <c r="A117" s="133"/>
      <c r="B117" s="3"/>
      <c r="C117" s="29"/>
      <c r="D117" s="29"/>
      <c r="E117" s="29"/>
      <c r="F117" s="134"/>
    </row>
    <row r="118" spans="1:6" x14ac:dyDescent="0.2">
      <c r="A118" s="133"/>
      <c r="B118" s="3"/>
      <c r="C118" s="29"/>
      <c r="D118" s="29"/>
      <c r="E118" s="29"/>
      <c r="F118" s="134"/>
    </row>
    <row r="119" spans="1:6" x14ac:dyDescent="0.2">
      <c r="A119" s="64" t="s">
        <v>135</v>
      </c>
      <c r="B119" s="63"/>
      <c r="C119" s="24" t="s">
        <v>156</v>
      </c>
      <c r="D119" s="19">
        <f>SUM(D120:D127)</f>
        <v>0</v>
      </c>
      <c r="E119" s="19">
        <f t="shared" ref="E119:F119" si="3">SUM(E120:E127)</f>
        <v>737.04000000000008</v>
      </c>
      <c r="F119" s="19">
        <f t="shared" si="3"/>
        <v>0</v>
      </c>
    </row>
    <row r="120" spans="1:6" x14ac:dyDescent="0.2">
      <c r="A120" s="27"/>
      <c r="B120" s="27">
        <v>611</v>
      </c>
      <c r="C120" s="20" t="s">
        <v>31</v>
      </c>
      <c r="D120" s="20">
        <v>0</v>
      </c>
      <c r="E120" s="20">
        <v>536.46</v>
      </c>
      <c r="F120" s="20"/>
    </row>
    <row r="121" spans="1:6" x14ac:dyDescent="0.2">
      <c r="A121" s="27"/>
      <c r="B121" s="27">
        <v>621</v>
      </c>
      <c r="C121" s="20" t="s">
        <v>33</v>
      </c>
      <c r="D121" s="20">
        <v>0</v>
      </c>
      <c r="E121" s="20">
        <v>57.4</v>
      </c>
      <c r="F121" s="20"/>
    </row>
    <row r="122" spans="1:6" x14ac:dyDescent="0.2">
      <c r="A122" s="27"/>
      <c r="B122" s="27">
        <v>625001</v>
      </c>
      <c r="C122" s="20" t="s">
        <v>34</v>
      </c>
      <c r="D122" s="20">
        <v>0</v>
      </c>
      <c r="E122" s="20">
        <v>8.02</v>
      </c>
      <c r="F122" s="20"/>
    </row>
    <row r="123" spans="1:6" x14ac:dyDescent="0.2">
      <c r="A123" s="27"/>
      <c r="B123" s="27">
        <v>625002</v>
      </c>
      <c r="C123" s="20" t="s">
        <v>35</v>
      </c>
      <c r="D123" s="20">
        <v>0</v>
      </c>
      <c r="E123" s="20">
        <v>80.36</v>
      </c>
      <c r="F123" s="20"/>
    </row>
    <row r="124" spans="1:6" x14ac:dyDescent="0.2">
      <c r="A124" s="27"/>
      <c r="B124" s="27">
        <v>625003</v>
      </c>
      <c r="C124" s="20" t="s">
        <v>36</v>
      </c>
      <c r="D124" s="20">
        <v>0</v>
      </c>
      <c r="E124" s="20">
        <v>4.5999999999999996</v>
      </c>
      <c r="F124" s="20"/>
    </row>
    <row r="125" spans="1:6" x14ac:dyDescent="0.2">
      <c r="A125" s="27"/>
      <c r="B125" s="27">
        <v>625004</v>
      </c>
      <c r="C125" s="20" t="s">
        <v>37</v>
      </c>
      <c r="D125" s="20">
        <v>0</v>
      </c>
      <c r="E125" s="20">
        <v>17.22</v>
      </c>
      <c r="F125" s="20"/>
    </row>
    <row r="126" spans="1:6" x14ac:dyDescent="0.2">
      <c r="A126" s="27"/>
      <c r="B126" s="27">
        <v>625005</v>
      </c>
      <c r="C126" s="20" t="s">
        <v>38</v>
      </c>
      <c r="D126" s="20">
        <v>0</v>
      </c>
      <c r="E126" s="20">
        <v>5.72</v>
      </c>
      <c r="F126" s="20"/>
    </row>
    <row r="127" spans="1:6" x14ac:dyDescent="0.2">
      <c r="A127" s="27"/>
      <c r="B127" s="27">
        <v>625007</v>
      </c>
      <c r="C127" s="20" t="s">
        <v>39</v>
      </c>
      <c r="D127" s="20">
        <v>0</v>
      </c>
      <c r="E127" s="20">
        <v>27.26</v>
      </c>
      <c r="F127" s="20"/>
    </row>
    <row r="128" spans="1:6" x14ac:dyDescent="0.2">
      <c r="A128" s="133"/>
      <c r="B128" s="3"/>
      <c r="C128" s="29"/>
      <c r="D128" s="29"/>
      <c r="E128" s="29"/>
      <c r="F128" s="134"/>
    </row>
    <row r="129" spans="1:6" x14ac:dyDescent="0.2">
      <c r="A129" s="64" t="s">
        <v>155</v>
      </c>
      <c r="B129" s="63"/>
      <c r="C129" s="24" t="s">
        <v>156</v>
      </c>
      <c r="D129" s="19">
        <f>SUM(D130:D137)</f>
        <v>0</v>
      </c>
      <c r="E129" s="19">
        <f t="shared" ref="E129:F129" si="4">SUM(E130:E137)</f>
        <v>130.08000000000001</v>
      </c>
      <c r="F129" s="19">
        <f t="shared" si="4"/>
        <v>0</v>
      </c>
    </row>
    <row r="130" spans="1:6" x14ac:dyDescent="0.2">
      <c r="A130" s="27"/>
      <c r="B130" s="27">
        <v>611</v>
      </c>
      <c r="C130" s="20" t="s">
        <v>31</v>
      </c>
      <c r="D130" s="20">
        <v>0</v>
      </c>
      <c r="E130" s="20">
        <v>94.66</v>
      </c>
      <c r="F130" s="20"/>
    </row>
    <row r="131" spans="1:6" x14ac:dyDescent="0.2">
      <c r="A131" s="27"/>
      <c r="B131" s="27">
        <v>621</v>
      </c>
      <c r="C131" s="20" t="s">
        <v>33</v>
      </c>
      <c r="D131" s="20">
        <v>0</v>
      </c>
      <c r="E131" s="20">
        <v>10.14</v>
      </c>
      <c r="F131" s="20"/>
    </row>
    <row r="132" spans="1:6" x14ac:dyDescent="0.2">
      <c r="A132" s="27"/>
      <c r="B132" s="27">
        <v>625001</v>
      </c>
      <c r="C132" s="20" t="s">
        <v>34</v>
      </c>
      <c r="D132" s="20">
        <v>0</v>
      </c>
      <c r="E132" s="20">
        <v>1.42</v>
      </c>
      <c r="F132" s="20"/>
    </row>
    <row r="133" spans="1:6" x14ac:dyDescent="0.2">
      <c r="A133" s="27"/>
      <c r="B133" s="27">
        <v>625002</v>
      </c>
      <c r="C133" s="20" t="s">
        <v>35</v>
      </c>
      <c r="D133" s="20">
        <v>0</v>
      </c>
      <c r="E133" s="20">
        <v>14.18</v>
      </c>
      <c r="F133" s="20"/>
    </row>
    <row r="134" spans="1:6" x14ac:dyDescent="0.2">
      <c r="A134" s="27"/>
      <c r="B134" s="27">
        <v>625003</v>
      </c>
      <c r="C134" s="20" t="s">
        <v>36</v>
      </c>
      <c r="D134" s="20">
        <v>0</v>
      </c>
      <c r="E134" s="20">
        <v>0.8</v>
      </c>
      <c r="F134" s="20"/>
    </row>
    <row r="135" spans="1:6" x14ac:dyDescent="0.2">
      <c r="A135" s="27"/>
      <c r="B135" s="27">
        <v>625004</v>
      </c>
      <c r="C135" s="20" t="s">
        <v>37</v>
      </c>
      <c r="D135" s="20">
        <v>0</v>
      </c>
      <c r="E135" s="20">
        <v>3.04</v>
      </c>
      <c r="F135" s="20"/>
    </row>
    <row r="136" spans="1:6" x14ac:dyDescent="0.2">
      <c r="A136" s="27"/>
      <c r="B136" s="27">
        <v>625005</v>
      </c>
      <c r="C136" s="20" t="s">
        <v>38</v>
      </c>
      <c r="D136" s="20">
        <v>0</v>
      </c>
      <c r="E136" s="20">
        <v>1.02</v>
      </c>
      <c r="F136" s="20"/>
    </row>
    <row r="137" spans="1:6" x14ac:dyDescent="0.2">
      <c r="A137" s="27"/>
      <c r="B137" s="27">
        <v>625007</v>
      </c>
      <c r="C137" s="20" t="s">
        <v>39</v>
      </c>
      <c r="D137" s="20">
        <v>0</v>
      </c>
      <c r="E137" s="20">
        <v>4.82</v>
      </c>
      <c r="F137" s="20"/>
    </row>
    <row r="138" spans="1:6" x14ac:dyDescent="0.2">
      <c r="A138" s="3"/>
      <c r="B138" s="3"/>
      <c r="C138" s="29"/>
      <c r="D138" s="29"/>
      <c r="E138" s="29"/>
      <c r="F138" s="29"/>
    </row>
    <row r="139" spans="1:6" x14ac:dyDescent="0.2">
      <c r="A139" s="3"/>
      <c r="B139" s="3"/>
      <c r="C139" s="29"/>
      <c r="D139" s="29"/>
      <c r="E139" s="29"/>
      <c r="F139" s="29"/>
    </row>
    <row r="140" spans="1:6" x14ac:dyDescent="0.2">
      <c r="A140" s="3"/>
      <c r="B140" s="3"/>
      <c r="C140" s="29"/>
      <c r="D140" s="29"/>
      <c r="E140" s="29"/>
      <c r="F140" s="29"/>
    </row>
    <row r="141" spans="1:6" x14ac:dyDescent="0.2">
      <c r="A141" s="3"/>
      <c r="B141" s="3"/>
      <c r="C141" s="29"/>
      <c r="D141" s="29"/>
      <c r="E141" s="29"/>
      <c r="F141" s="29"/>
    </row>
    <row r="142" spans="1:6" x14ac:dyDescent="0.2">
      <c r="A142" s="3"/>
      <c r="B142" s="3"/>
      <c r="C142" s="29"/>
      <c r="D142" s="29"/>
      <c r="E142" s="29"/>
      <c r="F142" s="29"/>
    </row>
    <row r="143" spans="1:6" x14ac:dyDescent="0.2">
      <c r="A143" s="3"/>
      <c r="B143" s="3"/>
      <c r="C143" s="29"/>
      <c r="D143" s="29"/>
      <c r="E143" s="29"/>
      <c r="F143" s="29"/>
    </row>
    <row r="144" spans="1:6" x14ac:dyDescent="0.2">
      <c r="A144" s="3"/>
      <c r="B144" s="3"/>
      <c r="C144" s="29"/>
      <c r="D144" s="29"/>
      <c r="E144" s="29"/>
      <c r="F144" s="29"/>
    </row>
    <row r="145" spans="1:6" x14ac:dyDescent="0.2">
      <c r="A145" s="3"/>
      <c r="B145" s="3"/>
      <c r="C145" s="29"/>
      <c r="D145" s="29"/>
      <c r="E145" s="29"/>
      <c r="F145" s="29"/>
    </row>
    <row r="146" spans="1:6" x14ac:dyDescent="0.2">
      <c r="A146" s="3"/>
      <c r="B146" s="3"/>
      <c r="C146" s="29"/>
      <c r="D146" s="29"/>
      <c r="E146" s="29"/>
      <c r="F146" s="29"/>
    </row>
    <row r="147" spans="1:6" x14ac:dyDescent="0.2">
      <c r="A147" s="3"/>
      <c r="B147" s="3"/>
      <c r="C147" s="29"/>
      <c r="D147" s="29"/>
      <c r="E147" s="29"/>
      <c r="F147" s="29"/>
    </row>
    <row r="148" spans="1:6" x14ac:dyDescent="0.2">
      <c r="A148" s="3"/>
      <c r="B148" s="3"/>
      <c r="C148" s="29"/>
      <c r="D148" s="29"/>
      <c r="E148" s="29"/>
      <c r="F148" s="29"/>
    </row>
    <row r="149" spans="1:6" x14ac:dyDescent="0.2">
      <c r="A149" s="3"/>
      <c r="B149" s="3"/>
      <c r="C149" s="29"/>
      <c r="D149" s="29"/>
      <c r="E149" s="29"/>
      <c r="F149" s="29"/>
    </row>
    <row r="150" spans="1:6" x14ac:dyDescent="0.2">
      <c r="A150" s="3"/>
      <c r="B150" s="3"/>
      <c r="C150" s="29"/>
      <c r="D150" s="29"/>
      <c r="E150" s="29"/>
      <c r="F150" s="29"/>
    </row>
    <row r="151" spans="1:6" x14ac:dyDescent="0.2">
      <c r="A151" s="3"/>
      <c r="B151" s="3"/>
      <c r="C151" s="29"/>
      <c r="D151" s="29"/>
      <c r="E151" s="29"/>
      <c r="F151" s="29"/>
    </row>
    <row r="152" spans="1:6" x14ac:dyDescent="0.2">
      <c r="A152" s="3"/>
      <c r="B152" s="3"/>
      <c r="C152" s="29"/>
      <c r="D152" s="29"/>
      <c r="E152" s="29"/>
      <c r="F152" s="29"/>
    </row>
    <row r="153" spans="1:6" x14ac:dyDescent="0.2">
      <c r="A153" s="3"/>
      <c r="B153" s="3"/>
      <c r="C153" s="29"/>
      <c r="D153" s="29"/>
      <c r="E153" s="29"/>
      <c r="F153" s="29"/>
    </row>
    <row r="154" spans="1:6" x14ac:dyDescent="0.2">
      <c r="A154" s="3"/>
      <c r="B154" s="3"/>
      <c r="C154" s="29"/>
      <c r="D154" s="29"/>
      <c r="E154" s="29"/>
      <c r="F154" s="29"/>
    </row>
    <row r="155" spans="1:6" x14ac:dyDescent="0.2">
      <c r="A155" s="3"/>
      <c r="B155" s="3"/>
      <c r="C155" s="29"/>
      <c r="D155" s="29"/>
      <c r="E155" s="29"/>
      <c r="F155" s="29"/>
    </row>
    <row r="156" spans="1:6" x14ac:dyDescent="0.2">
      <c r="A156" s="3"/>
      <c r="B156" s="3"/>
      <c r="C156" s="29"/>
      <c r="D156" s="29"/>
      <c r="E156" s="29"/>
      <c r="F156" s="29"/>
    </row>
    <row r="157" spans="1:6" x14ac:dyDescent="0.2">
      <c r="A157" s="3"/>
      <c r="B157" s="3"/>
      <c r="C157" s="29"/>
      <c r="D157" s="29"/>
      <c r="E157" s="29"/>
      <c r="F157" s="29"/>
    </row>
    <row r="158" spans="1:6" x14ac:dyDescent="0.2">
      <c r="A158" s="3"/>
      <c r="B158" s="3"/>
      <c r="C158" s="29"/>
      <c r="D158" s="29"/>
      <c r="E158" s="29"/>
      <c r="F158" s="29"/>
    </row>
    <row r="159" spans="1:6" x14ac:dyDescent="0.2">
      <c r="A159" s="3"/>
      <c r="B159" s="3"/>
      <c r="C159" s="29"/>
      <c r="D159" s="29"/>
      <c r="E159" s="29"/>
      <c r="F159" s="29"/>
    </row>
    <row r="160" spans="1:6" x14ac:dyDescent="0.2">
      <c r="A160" s="3"/>
      <c r="B160" s="3"/>
      <c r="C160" s="29"/>
      <c r="D160" s="29"/>
      <c r="E160" s="29"/>
      <c r="F160" s="29"/>
    </row>
    <row r="161" spans="1:6" x14ac:dyDescent="0.2">
      <c r="A161" s="3"/>
      <c r="B161" s="3"/>
      <c r="C161" s="29"/>
      <c r="D161" s="29"/>
      <c r="E161" s="29"/>
      <c r="F161" s="29"/>
    </row>
    <row r="162" spans="1:6" x14ac:dyDescent="0.2">
      <c r="A162" s="3"/>
      <c r="B162" s="3"/>
      <c r="C162" s="29"/>
      <c r="D162" s="29"/>
      <c r="E162" s="29"/>
      <c r="F162" s="29"/>
    </row>
    <row r="163" spans="1:6" x14ac:dyDescent="0.2">
      <c r="A163" s="3"/>
      <c r="B163" s="3"/>
      <c r="C163" s="29"/>
      <c r="D163" s="29"/>
      <c r="E163" s="29"/>
      <c r="F163" s="29"/>
    </row>
    <row r="164" spans="1:6" x14ac:dyDescent="0.2">
      <c r="A164" s="3"/>
      <c r="B164" s="3"/>
      <c r="C164" s="29"/>
      <c r="D164" s="29"/>
      <c r="E164" s="29"/>
      <c r="F164" s="29"/>
    </row>
    <row r="165" spans="1:6" x14ac:dyDescent="0.2">
      <c r="A165" s="3"/>
      <c r="B165" s="3"/>
      <c r="C165" s="29"/>
      <c r="D165" s="29"/>
      <c r="E165" s="29"/>
      <c r="F165" s="29"/>
    </row>
    <row r="166" spans="1:6" x14ac:dyDescent="0.2">
      <c r="A166" s="3"/>
      <c r="B166" s="3"/>
      <c r="C166" s="29"/>
      <c r="D166" s="29"/>
      <c r="E166" s="29"/>
      <c r="F166" s="29"/>
    </row>
    <row r="167" spans="1:6" x14ac:dyDescent="0.2">
      <c r="A167" s="3"/>
      <c r="B167" s="3"/>
      <c r="C167" s="29"/>
      <c r="D167" s="29"/>
      <c r="E167" s="29"/>
      <c r="F167" s="29"/>
    </row>
    <row r="168" spans="1:6" x14ac:dyDescent="0.2">
      <c r="A168" s="3"/>
      <c r="B168" s="3"/>
      <c r="C168" s="29"/>
      <c r="D168" s="29"/>
      <c r="E168" s="29"/>
      <c r="F168" s="29"/>
    </row>
    <row r="169" spans="1:6" ht="13.5" thickBot="1" x14ac:dyDescent="0.25">
      <c r="A169" s="3"/>
      <c r="B169" s="3"/>
      <c r="C169" s="29"/>
      <c r="D169" s="29"/>
      <c r="E169" s="29"/>
      <c r="F169" s="29"/>
    </row>
    <row r="170" spans="1:6" x14ac:dyDescent="0.2">
      <c r="A170" s="77">
        <v>41</v>
      </c>
      <c r="B170" s="78" t="s">
        <v>30</v>
      </c>
      <c r="C170" s="79" t="s">
        <v>157</v>
      </c>
      <c r="D170" s="79">
        <f>SUM(D171:D218)</f>
        <v>53167</v>
      </c>
      <c r="E170" s="79">
        <f>SUM(E171:E218)</f>
        <v>32593.29</v>
      </c>
      <c r="F170" s="79">
        <f>SUM(F171:F218)</f>
        <v>53932.33</v>
      </c>
    </row>
    <row r="171" spans="1:6" x14ac:dyDescent="0.2">
      <c r="A171" s="17"/>
      <c r="B171" s="27">
        <v>611</v>
      </c>
      <c r="C171" s="20" t="s">
        <v>31</v>
      </c>
      <c r="D171" s="20">
        <v>22800</v>
      </c>
      <c r="E171" s="20">
        <v>14858.65</v>
      </c>
      <c r="F171" s="20">
        <v>22800</v>
      </c>
    </row>
    <row r="172" spans="1:6" x14ac:dyDescent="0.2">
      <c r="A172" s="17"/>
      <c r="B172" s="25">
        <v>612001</v>
      </c>
      <c r="C172" s="20" t="s">
        <v>32</v>
      </c>
      <c r="D172" s="20">
        <v>0</v>
      </c>
      <c r="E172" s="20">
        <v>638.27</v>
      </c>
      <c r="F172" s="20">
        <v>1000</v>
      </c>
    </row>
    <row r="173" spans="1:6" x14ac:dyDescent="0.2">
      <c r="A173" s="17"/>
      <c r="B173" s="27">
        <v>621</v>
      </c>
      <c r="C173" s="20" t="s">
        <v>33</v>
      </c>
      <c r="D173" s="20">
        <v>2280</v>
      </c>
      <c r="E173" s="48">
        <v>1589.24</v>
      </c>
      <c r="F173" s="146">
        <v>2280</v>
      </c>
    </row>
    <row r="174" spans="1:6" x14ac:dyDescent="0.2">
      <c r="A174" s="17"/>
      <c r="B174" s="27">
        <v>625001</v>
      </c>
      <c r="C174" s="20" t="s">
        <v>34</v>
      </c>
      <c r="D174" s="20">
        <v>320</v>
      </c>
      <c r="E174" s="20">
        <v>220.14</v>
      </c>
      <c r="F174" s="20">
        <v>320</v>
      </c>
    </row>
    <row r="175" spans="1:6" x14ac:dyDescent="0.2">
      <c r="A175" s="17"/>
      <c r="B175" s="27">
        <v>625002</v>
      </c>
      <c r="C175" s="20" t="s">
        <v>35</v>
      </c>
      <c r="D175" s="20">
        <v>3200</v>
      </c>
      <c r="E175" s="20">
        <v>2224.94</v>
      </c>
      <c r="F175" s="20">
        <v>3200</v>
      </c>
    </row>
    <row r="176" spans="1:6" x14ac:dyDescent="0.2">
      <c r="A176" s="17"/>
      <c r="B176" s="27">
        <v>625003</v>
      </c>
      <c r="C176" s="20" t="s">
        <v>36</v>
      </c>
      <c r="D176" s="20">
        <v>185</v>
      </c>
      <c r="E176" s="20">
        <v>126.98</v>
      </c>
      <c r="F176" s="20">
        <v>185</v>
      </c>
    </row>
    <row r="177" spans="1:6" x14ac:dyDescent="0.2">
      <c r="A177" s="17"/>
      <c r="B177" s="27">
        <v>625004</v>
      </c>
      <c r="C177" s="20" t="s">
        <v>37</v>
      </c>
      <c r="D177" s="20">
        <v>684</v>
      </c>
      <c r="E177" s="20">
        <v>476.75</v>
      </c>
      <c r="F177" s="20">
        <v>684</v>
      </c>
    </row>
    <row r="178" spans="1:6" x14ac:dyDescent="0.2">
      <c r="A178" s="17"/>
      <c r="B178" s="27">
        <v>625005</v>
      </c>
      <c r="C178" s="20" t="s">
        <v>38</v>
      </c>
      <c r="D178" s="20">
        <v>228</v>
      </c>
      <c r="E178" s="48">
        <v>157.30000000000001</v>
      </c>
      <c r="F178" s="20">
        <v>228</v>
      </c>
    </row>
    <row r="179" spans="1:6" x14ac:dyDescent="0.2">
      <c r="A179" s="17"/>
      <c r="B179" s="27">
        <v>625007</v>
      </c>
      <c r="C179" s="20" t="s">
        <v>39</v>
      </c>
      <c r="D179" s="20">
        <v>1090</v>
      </c>
      <c r="E179" s="48">
        <v>754.8</v>
      </c>
      <c r="F179" s="20">
        <v>1090</v>
      </c>
    </row>
    <row r="180" spans="1:6" x14ac:dyDescent="0.2">
      <c r="A180" s="17"/>
      <c r="B180" s="27">
        <v>631001</v>
      </c>
      <c r="C180" s="20" t="s">
        <v>40</v>
      </c>
      <c r="D180" s="20">
        <v>150</v>
      </c>
      <c r="E180" s="48">
        <v>2.75</v>
      </c>
      <c r="F180" s="146">
        <v>50</v>
      </c>
    </row>
    <row r="181" spans="1:6" x14ac:dyDescent="0.2">
      <c r="A181" s="17"/>
      <c r="B181" s="27">
        <v>632001</v>
      </c>
      <c r="C181" s="20" t="s">
        <v>41</v>
      </c>
      <c r="D181" s="26">
        <v>1300</v>
      </c>
      <c r="E181" s="65">
        <v>0</v>
      </c>
      <c r="F181" s="147">
        <v>1300</v>
      </c>
    </row>
    <row r="182" spans="1:6" x14ac:dyDescent="0.2">
      <c r="A182" s="17"/>
      <c r="B182" s="27">
        <v>632002</v>
      </c>
      <c r="C182" s="20" t="s">
        <v>42</v>
      </c>
      <c r="D182" s="20">
        <v>100</v>
      </c>
      <c r="E182" s="48">
        <v>9.4</v>
      </c>
      <c r="F182" s="146">
        <v>30</v>
      </c>
    </row>
    <row r="183" spans="1:6" x14ac:dyDescent="0.2">
      <c r="A183" s="17"/>
      <c r="B183" s="27">
        <v>632003</v>
      </c>
      <c r="C183" s="20" t="s">
        <v>43</v>
      </c>
      <c r="D183" s="20">
        <v>1200</v>
      </c>
      <c r="E183" s="20">
        <v>974.08</v>
      </c>
      <c r="F183" s="20">
        <v>1200</v>
      </c>
    </row>
    <row r="184" spans="1:6" x14ac:dyDescent="0.2">
      <c r="A184" s="17"/>
      <c r="B184" s="27">
        <v>633001</v>
      </c>
      <c r="C184" s="20" t="s">
        <v>44</v>
      </c>
      <c r="D184" s="20">
        <v>150</v>
      </c>
      <c r="E184" s="48">
        <v>125.65</v>
      </c>
      <c r="F184" s="146">
        <v>150</v>
      </c>
    </row>
    <row r="185" spans="1:6" x14ac:dyDescent="0.2">
      <c r="A185" s="17"/>
      <c r="B185" s="27">
        <v>633002</v>
      </c>
      <c r="C185" s="20" t="s">
        <v>151</v>
      </c>
      <c r="D185" s="20">
        <v>500</v>
      </c>
      <c r="E185" s="48">
        <v>0</v>
      </c>
      <c r="F185" s="48">
        <v>0</v>
      </c>
    </row>
    <row r="186" spans="1:6" x14ac:dyDescent="0.2">
      <c r="A186" s="17"/>
      <c r="B186" s="27">
        <v>633006</v>
      </c>
      <c r="C186" s="20" t="s">
        <v>45</v>
      </c>
      <c r="D186" s="20">
        <v>1200</v>
      </c>
      <c r="E186" s="20">
        <v>1240.3499999999999</v>
      </c>
      <c r="F186" s="20">
        <v>1500</v>
      </c>
    </row>
    <row r="187" spans="1:6" x14ac:dyDescent="0.2">
      <c r="A187" s="17"/>
      <c r="B187" s="27">
        <v>633009</v>
      </c>
      <c r="C187" s="20" t="s">
        <v>46</v>
      </c>
      <c r="D187" s="20">
        <v>300</v>
      </c>
      <c r="E187" s="20">
        <v>302.95999999999998</v>
      </c>
      <c r="F187" s="20">
        <v>350</v>
      </c>
    </row>
    <row r="188" spans="1:6" x14ac:dyDescent="0.2">
      <c r="A188" s="17"/>
      <c r="B188" s="27">
        <v>633010</v>
      </c>
      <c r="C188" s="20" t="s">
        <v>47</v>
      </c>
      <c r="D188" s="20">
        <v>200</v>
      </c>
      <c r="E188" s="20">
        <v>12</v>
      </c>
      <c r="F188" s="20">
        <v>50</v>
      </c>
    </row>
    <row r="189" spans="1:6" x14ac:dyDescent="0.2">
      <c r="A189" s="17"/>
      <c r="B189" s="27">
        <v>633013</v>
      </c>
      <c r="C189" s="20" t="s">
        <v>175</v>
      </c>
      <c r="D189" s="20">
        <v>0</v>
      </c>
      <c r="E189" s="20">
        <v>0</v>
      </c>
      <c r="F189" s="20">
        <v>500</v>
      </c>
    </row>
    <row r="190" spans="1:6" x14ac:dyDescent="0.2">
      <c r="A190" s="17"/>
      <c r="B190" s="27">
        <v>633015</v>
      </c>
      <c r="C190" s="20" t="s">
        <v>48</v>
      </c>
      <c r="D190" s="20">
        <v>1000</v>
      </c>
      <c r="E190" s="20">
        <v>1388.56</v>
      </c>
      <c r="F190" s="20">
        <v>1389</v>
      </c>
    </row>
    <row r="191" spans="1:6" x14ac:dyDescent="0.2">
      <c r="A191" s="17"/>
      <c r="B191" s="27">
        <v>633016</v>
      </c>
      <c r="C191" s="20" t="s">
        <v>49</v>
      </c>
      <c r="D191" s="20">
        <v>500</v>
      </c>
      <c r="E191" s="20">
        <v>368.41</v>
      </c>
      <c r="F191" s="20">
        <v>500</v>
      </c>
    </row>
    <row r="192" spans="1:6" x14ac:dyDescent="0.2">
      <c r="A192" s="17"/>
      <c r="B192" s="27">
        <v>634001</v>
      </c>
      <c r="C192" s="20" t="s">
        <v>52</v>
      </c>
      <c r="D192" s="20">
        <v>1000</v>
      </c>
      <c r="E192" s="48">
        <v>460.4</v>
      </c>
      <c r="F192" s="146">
        <v>1000</v>
      </c>
    </row>
    <row r="193" spans="1:6" x14ac:dyDescent="0.2">
      <c r="A193" s="17"/>
      <c r="B193" s="27">
        <v>634002</v>
      </c>
      <c r="C193" s="20" t="s">
        <v>53</v>
      </c>
      <c r="D193" s="20">
        <v>800</v>
      </c>
      <c r="E193" s="48">
        <v>80</v>
      </c>
      <c r="F193" s="146">
        <v>500</v>
      </c>
    </row>
    <row r="194" spans="1:6" x14ac:dyDescent="0.2">
      <c r="A194" s="17"/>
      <c r="B194" s="27">
        <v>634003</v>
      </c>
      <c r="C194" s="20" t="s">
        <v>50</v>
      </c>
      <c r="D194" s="20">
        <v>150</v>
      </c>
      <c r="E194" s="20">
        <v>119.55</v>
      </c>
      <c r="F194" s="20">
        <v>150</v>
      </c>
    </row>
    <row r="195" spans="1:6" x14ac:dyDescent="0.2">
      <c r="A195" s="17"/>
      <c r="B195" s="27">
        <v>634005</v>
      </c>
      <c r="C195" s="20" t="s">
        <v>51</v>
      </c>
      <c r="D195" s="20">
        <v>150</v>
      </c>
      <c r="E195" s="48">
        <v>0</v>
      </c>
      <c r="F195" s="48">
        <v>50</v>
      </c>
    </row>
    <row r="196" spans="1:6" x14ac:dyDescent="0.2">
      <c r="A196" s="17"/>
      <c r="B196" s="27">
        <v>635002</v>
      </c>
      <c r="C196" s="20" t="s">
        <v>54</v>
      </c>
      <c r="D196" s="20">
        <v>200</v>
      </c>
      <c r="E196" s="20">
        <v>0</v>
      </c>
      <c r="F196" s="20">
        <v>100</v>
      </c>
    </row>
    <row r="197" spans="1:6" x14ac:dyDescent="0.2">
      <c r="A197" s="17"/>
      <c r="B197" s="27">
        <v>635004</v>
      </c>
      <c r="C197" s="20" t="s">
        <v>158</v>
      </c>
      <c r="D197" s="20">
        <v>0</v>
      </c>
      <c r="E197" s="48">
        <v>0</v>
      </c>
      <c r="F197" s="48"/>
    </row>
    <row r="198" spans="1:6" x14ac:dyDescent="0.2">
      <c r="A198" s="17"/>
      <c r="B198" s="27">
        <v>635005</v>
      </c>
      <c r="C198" s="20" t="s">
        <v>159</v>
      </c>
      <c r="D198" s="20">
        <v>200</v>
      </c>
      <c r="E198" s="20">
        <v>0</v>
      </c>
      <c r="F198" s="20">
        <v>50</v>
      </c>
    </row>
    <row r="199" spans="1:6" x14ac:dyDescent="0.2">
      <c r="A199" s="17"/>
      <c r="B199" s="27">
        <v>635006</v>
      </c>
      <c r="C199" s="20" t="s">
        <v>82</v>
      </c>
      <c r="D199" s="20">
        <v>1500</v>
      </c>
      <c r="E199" s="20">
        <v>108</v>
      </c>
      <c r="F199" s="20">
        <v>1200</v>
      </c>
    </row>
    <row r="200" spans="1:6" x14ac:dyDescent="0.2">
      <c r="A200" s="17"/>
      <c r="B200" s="27">
        <v>635007</v>
      </c>
      <c r="C200" s="20" t="s">
        <v>122</v>
      </c>
      <c r="D200" s="20">
        <v>0</v>
      </c>
      <c r="E200" s="20">
        <v>0</v>
      </c>
      <c r="F200" s="20"/>
    </row>
    <row r="201" spans="1:6" x14ac:dyDescent="0.2">
      <c r="A201" s="17"/>
      <c r="B201" s="27">
        <v>637001</v>
      </c>
      <c r="C201" s="20" t="s">
        <v>55</v>
      </c>
      <c r="D201" s="20">
        <v>450</v>
      </c>
      <c r="E201" s="48">
        <v>0</v>
      </c>
      <c r="F201" s="48">
        <v>100</v>
      </c>
    </row>
    <row r="202" spans="1:6" x14ac:dyDescent="0.2">
      <c r="A202" s="17"/>
      <c r="B202" s="27">
        <v>637002</v>
      </c>
      <c r="C202" s="20" t="s">
        <v>56</v>
      </c>
      <c r="D202" s="20">
        <v>1000</v>
      </c>
      <c r="E202" s="20">
        <v>289.63</v>
      </c>
      <c r="F202" s="20">
        <v>700</v>
      </c>
    </row>
    <row r="203" spans="1:6" x14ac:dyDescent="0.2">
      <c r="A203" s="17"/>
      <c r="B203" s="27">
        <v>637003</v>
      </c>
      <c r="C203" s="20" t="s">
        <v>57</v>
      </c>
      <c r="D203" s="20">
        <v>1200</v>
      </c>
      <c r="E203" s="48">
        <v>166.6</v>
      </c>
      <c r="F203" s="48">
        <v>1000</v>
      </c>
    </row>
    <row r="204" spans="1:6" x14ac:dyDescent="0.2">
      <c r="A204" s="17"/>
      <c r="B204" s="27">
        <v>637004</v>
      </c>
      <c r="C204" s="20" t="s">
        <v>58</v>
      </c>
      <c r="D204" s="20">
        <v>500</v>
      </c>
      <c r="E204" s="48">
        <v>1166</v>
      </c>
      <c r="F204" s="20">
        <v>1700</v>
      </c>
    </row>
    <row r="205" spans="1:6" x14ac:dyDescent="0.2">
      <c r="A205" s="17"/>
      <c r="B205" s="27">
        <v>637005</v>
      </c>
      <c r="C205" s="20" t="s">
        <v>59</v>
      </c>
      <c r="D205" s="20">
        <v>2300</v>
      </c>
      <c r="E205" s="20">
        <v>1826.48</v>
      </c>
      <c r="F205" s="20">
        <v>2500</v>
      </c>
    </row>
    <row r="206" spans="1:6" x14ac:dyDescent="0.2">
      <c r="A206" s="17"/>
      <c r="B206" s="27">
        <v>637009</v>
      </c>
      <c r="C206" s="20" t="s">
        <v>60</v>
      </c>
      <c r="D206" s="20">
        <v>0</v>
      </c>
      <c r="E206" s="48">
        <v>34.9</v>
      </c>
      <c r="F206" s="48">
        <v>35</v>
      </c>
    </row>
    <row r="207" spans="1:6" x14ac:dyDescent="0.2">
      <c r="A207" s="17"/>
      <c r="B207" s="27">
        <v>637011</v>
      </c>
      <c r="C207" s="20" t="s">
        <v>61</v>
      </c>
      <c r="D207" s="20">
        <v>700</v>
      </c>
      <c r="E207" s="48">
        <v>0</v>
      </c>
      <c r="F207" s="48">
        <v>200</v>
      </c>
    </row>
    <row r="208" spans="1:6" x14ac:dyDescent="0.2">
      <c r="A208" s="17"/>
      <c r="B208" s="27">
        <v>637012</v>
      </c>
      <c r="C208" s="20" t="s">
        <v>179</v>
      </c>
      <c r="D208" s="20">
        <v>0</v>
      </c>
      <c r="E208" s="48">
        <v>3.86</v>
      </c>
      <c r="F208" s="48">
        <v>4</v>
      </c>
    </row>
    <row r="209" spans="1:6" x14ac:dyDescent="0.2">
      <c r="A209" s="17"/>
      <c r="B209" s="27">
        <v>637014</v>
      </c>
      <c r="C209" s="20" t="s">
        <v>62</v>
      </c>
      <c r="D209" s="20">
        <v>1600</v>
      </c>
      <c r="E209" s="20">
        <v>1067.8399999999999</v>
      </c>
      <c r="F209" s="20">
        <v>1600</v>
      </c>
    </row>
    <row r="210" spans="1:6" x14ac:dyDescent="0.2">
      <c r="A210" s="17"/>
      <c r="B210" s="27">
        <v>637015</v>
      </c>
      <c r="C210" s="20" t="s">
        <v>63</v>
      </c>
      <c r="D210" s="20">
        <v>400</v>
      </c>
      <c r="E210" s="20">
        <v>113.19</v>
      </c>
      <c r="F210" s="20">
        <v>600</v>
      </c>
    </row>
    <row r="211" spans="1:6" x14ac:dyDescent="0.2">
      <c r="A211" s="17"/>
      <c r="B211" s="27">
        <v>637016</v>
      </c>
      <c r="C211" s="20" t="s">
        <v>64</v>
      </c>
      <c r="D211" s="20">
        <v>100</v>
      </c>
      <c r="E211" s="20">
        <v>69.099999999999994</v>
      </c>
      <c r="F211" s="20">
        <v>100</v>
      </c>
    </row>
    <row r="212" spans="1:6" x14ac:dyDescent="0.2">
      <c r="A212" s="17"/>
      <c r="B212" s="27">
        <v>637023</v>
      </c>
      <c r="C212" s="20" t="s">
        <v>65</v>
      </c>
      <c r="D212" s="20">
        <v>30</v>
      </c>
      <c r="E212" s="48">
        <v>0</v>
      </c>
      <c r="F212" s="48">
        <v>30</v>
      </c>
    </row>
    <row r="213" spans="1:6" x14ac:dyDescent="0.2">
      <c r="A213" s="17"/>
      <c r="B213" s="27">
        <v>637026</v>
      </c>
      <c r="C213" s="20" t="s">
        <v>66</v>
      </c>
      <c r="D213" s="20">
        <v>1500</v>
      </c>
      <c r="E213" s="48">
        <v>0</v>
      </c>
      <c r="F213" s="48">
        <v>1500</v>
      </c>
    </row>
    <row r="214" spans="1:6" x14ac:dyDescent="0.2">
      <c r="A214" s="17"/>
      <c r="B214" s="27">
        <v>637027</v>
      </c>
      <c r="C214" s="20" t="s">
        <v>153</v>
      </c>
      <c r="D214" s="20">
        <v>600</v>
      </c>
      <c r="E214" s="48">
        <v>471.45</v>
      </c>
      <c r="F214" s="48">
        <v>600</v>
      </c>
    </row>
    <row r="215" spans="1:6" x14ac:dyDescent="0.2">
      <c r="A215" s="17"/>
      <c r="B215" s="27">
        <v>637035</v>
      </c>
      <c r="C215" s="20" t="s">
        <v>123</v>
      </c>
      <c r="D215" s="20"/>
      <c r="E215" s="20"/>
      <c r="F215" s="20"/>
    </row>
    <row r="216" spans="1:6" x14ac:dyDescent="0.2">
      <c r="A216" s="17"/>
      <c r="B216" s="27">
        <v>641006</v>
      </c>
      <c r="C216" s="20" t="s">
        <v>67</v>
      </c>
      <c r="D216" s="20">
        <v>200</v>
      </c>
      <c r="E216" s="48">
        <v>0</v>
      </c>
      <c r="F216" s="48">
        <v>200</v>
      </c>
    </row>
    <row r="217" spans="1:6" x14ac:dyDescent="0.2">
      <c r="A217" s="17"/>
      <c r="B217" s="27">
        <v>641009</v>
      </c>
      <c r="C217" s="20" t="s">
        <v>180</v>
      </c>
      <c r="D217" s="20">
        <v>0</v>
      </c>
      <c r="E217" s="48">
        <v>7.33</v>
      </c>
      <c r="F217" s="48">
        <v>7.33</v>
      </c>
    </row>
    <row r="218" spans="1:6" x14ac:dyDescent="0.2">
      <c r="A218" s="27"/>
      <c r="B218" s="27">
        <v>642006</v>
      </c>
      <c r="C218" s="20" t="s">
        <v>68</v>
      </c>
      <c r="D218" s="20">
        <v>1200</v>
      </c>
      <c r="E218" s="20">
        <v>1137.73</v>
      </c>
      <c r="F218" s="20">
        <v>1200</v>
      </c>
    </row>
    <row r="219" spans="1:6" x14ac:dyDescent="0.2">
      <c r="A219" s="3"/>
      <c r="B219" s="29"/>
      <c r="C219" s="29"/>
      <c r="D219" s="29"/>
      <c r="E219" s="29"/>
      <c r="F219" s="29"/>
    </row>
    <row r="220" spans="1:6" x14ac:dyDescent="0.2">
      <c r="A220" s="64">
        <v>41</v>
      </c>
      <c r="B220" s="66">
        <v>37257</v>
      </c>
      <c r="C220" s="19" t="s">
        <v>69</v>
      </c>
      <c r="D220" s="19">
        <f>SUM(D221:D221)</f>
        <v>500</v>
      </c>
      <c r="E220" s="19">
        <f>SUM(E221:E221)</f>
        <v>246.13</v>
      </c>
      <c r="F220" s="19">
        <f>SUM(F221:F221)</f>
        <v>500</v>
      </c>
    </row>
    <row r="221" spans="1:6" x14ac:dyDescent="0.2">
      <c r="A221" s="27"/>
      <c r="B221" s="27">
        <v>637012</v>
      </c>
      <c r="C221" s="20" t="s">
        <v>70</v>
      </c>
      <c r="D221" s="20">
        <v>500</v>
      </c>
      <c r="E221" s="20">
        <v>246.13</v>
      </c>
      <c r="F221" s="20">
        <v>500</v>
      </c>
    </row>
    <row r="222" spans="1:6" x14ac:dyDescent="0.2">
      <c r="A222" s="3"/>
      <c r="B222" s="3"/>
      <c r="C222" s="29"/>
      <c r="D222" s="29"/>
      <c r="E222" s="29"/>
      <c r="F222" s="29"/>
    </row>
    <row r="223" spans="1:6" x14ac:dyDescent="0.2">
      <c r="A223" s="64">
        <v>41</v>
      </c>
      <c r="B223" s="66" t="s">
        <v>71</v>
      </c>
      <c r="C223" s="19" t="s">
        <v>72</v>
      </c>
      <c r="D223" s="19">
        <f>SUM(D224:D232)</f>
        <v>1740</v>
      </c>
      <c r="E223" s="42">
        <f>SUM(E224:E232)</f>
        <v>1360.62</v>
      </c>
      <c r="F223" s="19">
        <f>SUM(F224:F232)</f>
        <v>2160</v>
      </c>
    </row>
    <row r="224" spans="1:6" x14ac:dyDescent="0.2">
      <c r="A224" s="27"/>
      <c r="B224" s="27">
        <v>632001</v>
      </c>
      <c r="C224" s="20" t="s">
        <v>73</v>
      </c>
      <c r="D224" s="20">
        <v>120</v>
      </c>
      <c r="E224" s="41">
        <v>0</v>
      </c>
      <c r="F224" s="20">
        <v>120</v>
      </c>
    </row>
    <row r="225" spans="1:6" x14ac:dyDescent="0.2">
      <c r="A225" s="27"/>
      <c r="B225" s="27">
        <v>633006</v>
      </c>
      <c r="C225" s="20" t="s">
        <v>74</v>
      </c>
      <c r="D225" s="20">
        <v>50</v>
      </c>
      <c r="E225" s="41">
        <v>0</v>
      </c>
      <c r="F225" s="20">
        <v>0</v>
      </c>
    </row>
    <row r="226" spans="1:6" x14ac:dyDescent="0.2">
      <c r="A226" s="27"/>
      <c r="B226" s="27">
        <v>633007</v>
      </c>
      <c r="C226" s="20" t="s">
        <v>75</v>
      </c>
      <c r="D226" s="20">
        <v>50</v>
      </c>
      <c r="E226" s="50">
        <v>140</v>
      </c>
      <c r="F226" s="48">
        <v>140</v>
      </c>
    </row>
    <row r="227" spans="1:6" x14ac:dyDescent="0.2">
      <c r="A227" s="27"/>
      <c r="B227" s="27">
        <v>634001</v>
      </c>
      <c r="C227" s="20" t="s">
        <v>76</v>
      </c>
      <c r="D227" s="20">
        <v>900</v>
      </c>
      <c r="E227" s="41">
        <v>526.46</v>
      </c>
      <c r="F227" s="20">
        <v>900</v>
      </c>
    </row>
    <row r="228" spans="1:6" x14ac:dyDescent="0.2">
      <c r="A228" s="27"/>
      <c r="B228" s="27">
        <v>634002</v>
      </c>
      <c r="C228" s="20" t="s">
        <v>77</v>
      </c>
      <c r="D228" s="20">
        <v>100</v>
      </c>
      <c r="E228" s="50">
        <v>164.4</v>
      </c>
      <c r="F228" s="146">
        <v>165</v>
      </c>
    </row>
    <row r="229" spans="1:6" x14ac:dyDescent="0.2">
      <c r="A229" s="27"/>
      <c r="B229" s="27">
        <v>634003</v>
      </c>
      <c r="C229" s="20" t="s">
        <v>50</v>
      </c>
      <c r="D229" s="20">
        <v>300</v>
      </c>
      <c r="E229" s="41">
        <v>264.66000000000003</v>
      </c>
      <c r="F229" s="20">
        <v>300</v>
      </c>
    </row>
    <row r="230" spans="1:6" x14ac:dyDescent="0.2">
      <c r="A230" s="27"/>
      <c r="B230" s="27">
        <v>635005</v>
      </c>
      <c r="C230" s="20" t="s">
        <v>78</v>
      </c>
      <c r="D230" s="20">
        <v>100</v>
      </c>
      <c r="E230" s="50">
        <v>0</v>
      </c>
      <c r="F230" s="48">
        <v>0</v>
      </c>
    </row>
    <row r="231" spans="1:6" x14ac:dyDescent="0.2">
      <c r="A231" s="27"/>
      <c r="B231" s="27">
        <v>637002</v>
      </c>
      <c r="C231" s="20" t="s">
        <v>181</v>
      </c>
      <c r="D231" s="20">
        <v>0</v>
      </c>
      <c r="E231" s="50">
        <v>265.10000000000002</v>
      </c>
      <c r="F231" s="146">
        <v>265</v>
      </c>
    </row>
    <row r="232" spans="1:6" x14ac:dyDescent="0.2">
      <c r="A232" s="27"/>
      <c r="B232" s="27">
        <v>637027</v>
      </c>
      <c r="C232" s="20" t="s">
        <v>79</v>
      </c>
      <c r="D232" s="20">
        <v>120</v>
      </c>
      <c r="E232" s="50">
        <v>0</v>
      </c>
      <c r="F232" s="146">
        <v>270</v>
      </c>
    </row>
    <row r="233" spans="1:6" x14ac:dyDescent="0.2">
      <c r="A233" s="133"/>
      <c r="B233" s="3"/>
      <c r="C233" s="29"/>
      <c r="D233" s="29"/>
      <c r="E233" s="29"/>
      <c r="F233" s="134"/>
    </row>
    <row r="234" spans="1:6" x14ac:dyDescent="0.2">
      <c r="A234" s="64">
        <v>41</v>
      </c>
      <c r="B234" s="63" t="s">
        <v>80</v>
      </c>
      <c r="C234" s="19" t="s">
        <v>81</v>
      </c>
      <c r="D234" s="19">
        <f>SUM(D235:D236)</f>
        <v>1100</v>
      </c>
      <c r="E234" s="72">
        <f>SUM(E235:E236)</f>
        <v>1110.1999999999998</v>
      </c>
      <c r="F234" s="19">
        <f>SUM(F235:F236)</f>
        <v>1600</v>
      </c>
    </row>
    <row r="235" spans="1:6" x14ac:dyDescent="0.2">
      <c r="A235" s="27"/>
      <c r="B235" s="27">
        <v>633006</v>
      </c>
      <c r="C235" s="20" t="s">
        <v>74</v>
      </c>
      <c r="D235" s="20">
        <v>100</v>
      </c>
      <c r="E235" s="50">
        <v>2.6</v>
      </c>
      <c r="F235" s="20">
        <v>100</v>
      </c>
    </row>
    <row r="236" spans="1:6" x14ac:dyDescent="0.2">
      <c r="A236" s="27"/>
      <c r="B236" s="27">
        <v>635006</v>
      </c>
      <c r="C236" s="20" t="s">
        <v>82</v>
      </c>
      <c r="D236" s="20">
        <v>1000</v>
      </c>
      <c r="E236" s="50">
        <v>1107.5999999999999</v>
      </c>
      <c r="F236" s="146">
        <v>1500</v>
      </c>
    </row>
    <row r="237" spans="1:6" x14ac:dyDescent="0.2">
      <c r="A237" s="133"/>
      <c r="B237" s="29"/>
      <c r="C237" s="29"/>
      <c r="D237" s="29"/>
      <c r="E237" s="29"/>
      <c r="F237" s="134"/>
    </row>
    <row r="238" spans="1:6" x14ac:dyDescent="0.2">
      <c r="A238" s="64">
        <v>41</v>
      </c>
      <c r="B238" s="63" t="s">
        <v>83</v>
      </c>
      <c r="C238" s="19" t="s">
        <v>84</v>
      </c>
      <c r="D238" s="19">
        <f>SUM(D239:D240)</f>
        <v>6300</v>
      </c>
      <c r="E238" s="42">
        <f>SUM(E239:E240)</f>
        <v>2632.41</v>
      </c>
      <c r="F238" s="19">
        <f>SUM(F239:F240)</f>
        <v>6200</v>
      </c>
    </row>
    <row r="239" spans="1:6" x14ac:dyDescent="0.2">
      <c r="A239" s="27"/>
      <c r="B239" s="23">
        <v>633004</v>
      </c>
      <c r="C239" s="16" t="s">
        <v>85</v>
      </c>
      <c r="D239" s="20">
        <v>100</v>
      </c>
      <c r="E239" s="50">
        <v>0</v>
      </c>
      <c r="F239" s="146">
        <v>0</v>
      </c>
    </row>
    <row r="240" spans="1:6" x14ac:dyDescent="0.2">
      <c r="A240" s="27"/>
      <c r="B240" s="27">
        <v>637004</v>
      </c>
      <c r="C240" s="20" t="s">
        <v>86</v>
      </c>
      <c r="D240" s="20">
        <v>6200</v>
      </c>
      <c r="E240" s="41">
        <v>2632.41</v>
      </c>
      <c r="F240" s="20">
        <v>6200</v>
      </c>
    </row>
    <row r="241" spans="1:6" x14ac:dyDescent="0.2">
      <c r="A241" s="133"/>
      <c r="B241" s="29"/>
      <c r="C241" s="29"/>
      <c r="D241" s="29"/>
      <c r="E241" s="29"/>
      <c r="F241" s="134"/>
    </row>
    <row r="242" spans="1:6" x14ac:dyDescent="0.2">
      <c r="A242" s="64">
        <v>41</v>
      </c>
      <c r="B242" s="66" t="s">
        <v>87</v>
      </c>
      <c r="C242" s="19" t="s">
        <v>88</v>
      </c>
      <c r="D242" s="19">
        <f>SUM(D243:D246)</f>
        <v>800</v>
      </c>
      <c r="E242" s="132">
        <f>SUM(E243:E246)</f>
        <v>0</v>
      </c>
      <c r="F242" s="19">
        <f>SUM(F243:F244)</f>
        <v>100</v>
      </c>
    </row>
    <row r="243" spans="1:6" x14ac:dyDescent="0.2">
      <c r="A243" s="27"/>
      <c r="B243" s="27">
        <v>633006</v>
      </c>
      <c r="C243" s="20" t="s">
        <v>90</v>
      </c>
      <c r="D243" s="20">
        <v>200</v>
      </c>
      <c r="E243" s="50">
        <v>0</v>
      </c>
      <c r="F243" s="20">
        <v>100</v>
      </c>
    </row>
    <row r="244" spans="1:6" x14ac:dyDescent="0.2">
      <c r="A244" s="27"/>
      <c r="B244" s="27">
        <v>635006</v>
      </c>
      <c r="C244" s="20" t="s">
        <v>89</v>
      </c>
      <c r="D244" s="20">
        <v>500</v>
      </c>
      <c r="E244" s="50">
        <v>0</v>
      </c>
      <c r="F244" s="146">
        <v>0</v>
      </c>
    </row>
    <row r="245" spans="1:6" x14ac:dyDescent="0.2">
      <c r="A245" s="27"/>
      <c r="B245" s="27">
        <v>637004</v>
      </c>
      <c r="C245" s="20" t="s">
        <v>58</v>
      </c>
      <c r="D245" s="20">
        <v>100</v>
      </c>
      <c r="E245" s="50">
        <v>0</v>
      </c>
      <c r="F245" s="146">
        <v>100</v>
      </c>
    </row>
    <row r="246" spans="1:6" x14ac:dyDescent="0.2">
      <c r="A246" s="133"/>
      <c r="B246" s="29"/>
      <c r="C246" s="29"/>
      <c r="D246" s="29"/>
      <c r="E246" s="29"/>
      <c r="F246" s="134"/>
    </row>
    <row r="247" spans="1:6" x14ac:dyDescent="0.2">
      <c r="A247" s="64">
        <v>41</v>
      </c>
      <c r="B247" s="63" t="s">
        <v>91</v>
      </c>
      <c r="C247" s="19" t="s">
        <v>92</v>
      </c>
      <c r="D247" s="19">
        <f>SUM(D248:D251)</f>
        <v>1000</v>
      </c>
      <c r="E247" s="72">
        <f>SUM(E248:E251)</f>
        <v>0</v>
      </c>
      <c r="F247" s="132">
        <f>SUM(F248:F251)</f>
        <v>700</v>
      </c>
    </row>
    <row r="248" spans="1:6" x14ac:dyDescent="0.2">
      <c r="A248" s="27"/>
      <c r="B248" s="27">
        <v>632001</v>
      </c>
      <c r="C248" s="20" t="s">
        <v>93</v>
      </c>
      <c r="D248" s="20">
        <v>600</v>
      </c>
      <c r="E248" s="41">
        <v>0</v>
      </c>
      <c r="F248" s="20">
        <v>600</v>
      </c>
    </row>
    <row r="249" spans="1:6" x14ac:dyDescent="0.2">
      <c r="A249" s="27"/>
      <c r="B249" s="27">
        <v>633006</v>
      </c>
      <c r="C249" s="20" t="s">
        <v>124</v>
      </c>
      <c r="D249" s="20">
        <v>200</v>
      </c>
      <c r="E249" s="41">
        <v>0</v>
      </c>
      <c r="F249" s="20">
        <v>0</v>
      </c>
    </row>
    <row r="250" spans="1:6" x14ac:dyDescent="0.2">
      <c r="A250" s="27"/>
      <c r="B250" s="27">
        <v>634001</v>
      </c>
      <c r="C250" s="20" t="s">
        <v>94</v>
      </c>
      <c r="D250" s="20">
        <v>100</v>
      </c>
      <c r="E250" s="50">
        <v>0</v>
      </c>
      <c r="F250" s="48">
        <v>0</v>
      </c>
    </row>
    <row r="251" spans="1:6" x14ac:dyDescent="0.2">
      <c r="A251" s="27"/>
      <c r="B251" s="27">
        <v>637004</v>
      </c>
      <c r="C251" s="20" t="s">
        <v>58</v>
      </c>
      <c r="D251" s="20">
        <v>100</v>
      </c>
      <c r="E251" s="50">
        <v>0</v>
      </c>
      <c r="F251" s="146">
        <v>100</v>
      </c>
    </row>
    <row r="252" spans="1:6" x14ac:dyDescent="0.2">
      <c r="A252" s="133"/>
      <c r="B252" s="29"/>
      <c r="C252" s="29"/>
      <c r="D252" s="29"/>
      <c r="E252" s="29"/>
      <c r="F252" s="134"/>
    </row>
    <row r="253" spans="1:6" x14ac:dyDescent="0.2">
      <c r="A253" s="64">
        <v>41</v>
      </c>
      <c r="B253" s="63" t="s">
        <v>95</v>
      </c>
      <c r="C253" s="19" t="s">
        <v>96</v>
      </c>
      <c r="D253" s="19">
        <f>SUM(D254:D254)</f>
        <v>500</v>
      </c>
      <c r="E253" s="72">
        <f>SUM(E254:E254)</f>
        <v>0</v>
      </c>
      <c r="F253" s="132">
        <f>SUM(F254:F254)</f>
        <v>200</v>
      </c>
    </row>
    <row r="254" spans="1:6" x14ac:dyDescent="0.2">
      <c r="A254" s="27"/>
      <c r="B254" s="27">
        <v>635004</v>
      </c>
      <c r="C254" s="20" t="s">
        <v>97</v>
      </c>
      <c r="D254" s="20">
        <v>500</v>
      </c>
      <c r="E254" s="50">
        <v>0</v>
      </c>
      <c r="F254" s="146">
        <v>200</v>
      </c>
    </row>
    <row r="255" spans="1:6" x14ac:dyDescent="0.2">
      <c r="A255" s="133"/>
      <c r="B255" s="29"/>
      <c r="C255" s="29"/>
      <c r="D255" s="29"/>
      <c r="E255" s="29"/>
      <c r="F255" s="134"/>
    </row>
    <row r="256" spans="1:6" x14ac:dyDescent="0.2">
      <c r="A256" s="64">
        <v>41</v>
      </c>
      <c r="B256" s="63" t="s">
        <v>98</v>
      </c>
      <c r="C256" s="19" t="s">
        <v>99</v>
      </c>
      <c r="D256" s="19">
        <f>SUM(D257:D260)</f>
        <v>2400</v>
      </c>
      <c r="E256" s="42">
        <f>SUM(E257:E260)</f>
        <v>1494.64</v>
      </c>
      <c r="F256" s="19">
        <f>SUM(F257:F260)</f>
        <v>1600</v>
      </c>
    </row>
    <row r="257" spans="1:6" x14ac:dyDescent="0.2">
      <c r="A257" s="27"/>
      <c r="B257" s="27">
        <v>632001</v>
      </c>
      <c r="C257" s="20" t="s">
        <v>73</v>
      </c>
      <c r="D257" s="20">
        <v>1500</v>
      </c>
      <c r="E257" s="41">
        <v>1494.64</v>
      </c>
      <c r="F257" s="20">
        <v>1500</v>
      </c>
    </row>
    <row r="258" spans="1:6" x14ac:dyDescent="0.2">
      <c r="A258" s="27"/>
      <c r="B258" s="27">
        <v>633006</v>
      </c>
      <c r="C258" s="20" t="s">
        <v>100</v>
      </c>
      <c r="D258" s="20">
        <v>200</v>
      </c>
      <c r="E258" s="50">
        <v>0</v>
      </c>
      <c r="F258" s="20">
        <v>100</v>
      </c>
    </row>
    <row r="259" spans="1:6" x14ac:dyDescent="0.2">
      <c r="A259" s="27"/>
      <c r="B259" s="27">
        <v>637004</v>
      </c>
      <c r="C259" s="20" t="s">
        <v>58</v>
      </c>
      <c r="D259" s="20">
        <v>0</v>
      </c>
      <c r="E259" s="50">
        <v>0</v>
      </c>
      <c r="F259" s="48"/>
    </row>
    <row r="260" spans="1:6" x14ac:dyDescent="0.2">
      <c r="A260" s="27"/>
      <c r="B260" s="27">
        <v>637027</v>
      </c>
      <c r="C260" s="20" t="s">
        <v>101</v>
      </c>
      <c r="D260" s="20">
        <v>700</v>
      </c>
      <c r="E260" s="50">
        <v>0</v>
      </c>
      <c r="F260" s="48">
        <v>0</v>
      </c>
    </row>
    <row r="261" spans="1:6" x14ac:dyDescent="0.2">
      <c r="A261" s="133"/>
      <c r="B261" s="29"/>
      <c r="C261" s="29"/>
      <c r="D261" s="29"/>
      <c r="E261" s="29"/>
      <c r="F261" s="134"/>
    </row>
    <row r="262" spans="1:6" x14ac:dyDescent="0.2">
      <c r="A262" s="64">
        <v>41</v>
      </c>
      <c r="B262" s="63" t="s">
        <v>102</v>
      </c>
      <c r="C262" s="19" t="s">
        <v>103</v>
      </c>
      <c r="D262" s="19">
        <f>SUM(D263:D267)</f>
        <v>800</v>
      </c>
      <c r="E262" s="42">
        <f>SUM(E263:E267)</f>
        <v>491.68000000000006</v>
      </c>
      <c r="F262" s="19">
        <f>SUM(F263:F267)</f>
        <v>650</v>
      </c>
    </row>
    <row r="263" spans="1:6" x14ac:dyDescent="0.2">
      <c r="A263" s="27"/>
      <c r="B263" s="27">
        <v>633006</v>
      </c>
      <c r="C263" s="20" t="s">
        <v>104</v>
      </c>
      <c r="D263" s="20">
        <v>200</v>
      </c>
      <c r="E263" s="41">
        <v>306.16000000000003</v>
      </c>
      <c r="F263" s="20">
        <v>350</v>
      </c>
    </row>
    <row r="264" spans="1:6" x14ac:dyDescent="0.2">
      <c r="A264" s="27"/>
      <c r="B264" s="27">
        <v>635006</v>
      </c>
      <c r="C264" s="20" t="s">
        <v>82</v>
      </c>
      <c r="D264" s="20">
        <v>500</v>
      </c>
      <c r="E264" s="41">
        <v>185.52</v>
      </c>
      <c r="F264" s="20">
        <v>200</v>
      </c>
    </row>
    <row r="265" spans="1:6" x14ac:dyDescent="0.2">
      <c r="A265" s="27"/>
      <c r="B265" s="27">
        <v>637004</v>
      </c>
      <c r="C265" s="20" t="s">
        <v>58</v>
      </c>
      <c r="D265" s="20">
        <v>100</v>
      </c>
      <c r="E265" s="50">
        <v>0</v>
      </c>
      <c r="F265" s="20">
        <v>100</v>
      </c>
    </row>
    <row r="266" spans="1:6" x14ac:dyDescent="0.2">
      <c r="A266" s="27"/>
      <c r="B266" s="27">
        <v>637002</v>
      </c>
      <c r="C266" s="20" t="s">
        <v>105</v>
      </c>
      <c r="D266" s="20">
        <v>0</v>
      </c>
      <c r="E266" s="50">
        <v>0</v>
      </c>
      <c r="F266" s="20"/>
    </row>
    <row r="267" spans="1:6" x14ac:dyDescent="0.2">
      <c r="A267" s="27"/>
      <c r="B267" s="27">
        <v>637004</v>
      </c>
      <c r="C267" s="20" t="s">
        <v>106</v>
      </c>
      <c r="D267" s="20">
        <v>0</v>
      </c>
      <c r="E267" s="50">
        <v>0</v>
      </c>
      <c r="F267" s="20"/>
    </row>
    <row r="268" spans="1:6" x14ac:dyDescent="0.2">
      <c r="A268" s="133"/>
      <c r="B268" s="29"/>
      <c r="C268" s="29"/>
      <c r="D268" s="29"/>
      <c r="E268" s="29"/>
      <c r="F268" s="134"/>
    </row>
    <row r="269" spans="1:6" x14ac:dyDescent="0.2">
      <c r="A269" s="64">
        <v>41</v>
      </c>
      <c r="B269" s="63" t="s">
        <v>107</v>
      </c>
      <c r="C269" s="19" t="s">
        <v>108</v>
      </c>
      <c r="D269" s="19">
        <f>SUM(D270:D272)</f>
        <v>1500</v>
      </c>
      <c r="E269" s="42">
        <f>SUM(E270:E272)</f>
        <v>445.4</v>
      </c>
      <c r="F269" s="19">
        <f>SUM(F270:F272)</f>
        <v>1300</v>
      </c>
    </row>
    <row r="270" spans="1:6" x14ac:dyDescent="0.2">
      <c r="A270" s="27"/>
      <c r="B270" s="27">
        <v>635003</v>
      </c>
      <c r="C270" s="20" t="s">
        <v>109</v>
      </c>
      <c r="D270" s="20">
        <v>1200</v>
      </c>
      <c r="E270" s="41">
        <v>445.4</v>
      </c>
      <c r="F270" s="20">
        <v>1200</v>
      </c>
    </row>
    <row r="271" spans="1:6" x14ac:dyDescent="0.2">
      <c r="A271" s="27"/>
      <c r="B271" s="27">
        <v>635006</v>
      </c>
      <c r="C271" s="20" t="s">
        <v>82</v>
      </c>
      <c r="D271" s="20">
        <v>200</v>
      </c>
      <c r="E271" s="41">
        <v>0</v>
      </c>
      <c r="F271" s="20">
        <v>0</v>
      </c>
    </row>
    <row r="272" spans="1:6" x14ac:dyDescent="0.2">
      <c r="A272" s="27"/>
      <c r="B272" s="27">
        <v>637027</v>
      </c>
      <c r="C272" s="20" t="s">
        <v>110</v>
      </c>
      <c r="D272" s="20">
        <v>100</v>
      </c>
      <c r="E272" s="50">
        <v>0</v>
      </c>
      <c r="F272" s="48">
        <v>100</v>
      </c>
    </row>
    <row r="273" spans="1:6" x14ac:dyDescent="0.2">
      <c r="A273" s="133"/>
      <c r="B273" s="3"/>
      <c r="C273" s="29"/>
      <c r="D273" s="29"/>
      <c r="E273" s="29"/>
      <c r="F273" s="134"/>
    </row>
    <row r="274" spans="1:6" x14ac:dyDescent="0.2">
      <c r="A274" s="64">
        <v>41</v>
      </c>
      <c r="B274" s="63" t="s">
        <v>111</v>
      </c>
      <c r="C274" s="19" t="s">
        <v>112</v>
      </c>
      <c r="D274" s="19">
        <f>SUM(D275:D278)</f>
        <v>1600</v>
      </c>
      <c r="E274" s="42">
        <f>SUM(E275:E278)</f>
        <v>0</v>
      </c>
      <c r="F274" s="19">
        <f>SUM(F275:F278)</f>
        <v>300</v>
      </c>
    </row>
    <row r="275" spans="1:6" x14ac:dyDescent="0.2">
      <c r="A275" s="27"/>
      <c r="B275" s="27">
        <v>633006</v>
      </c>
      <c r="C275" s="20" t="s">
        <v>115</v>
      </c>
      <c r="D275" s="20">
        <v>700</v>
      </c>
      <c r="E275" s="50">
        <v>0</v>
      </c>
      <c r="F275" s="48">
        <v>0</v>
      </c>
    </row>
    <row r="276" spans="1:6" x14ac:dyDescent="0.2">
      <c r="A276" s="27"/>
      <c r="B276" s="27">
        <v>635006</v>
      </c>
      <c r="C276" s="20" t="s">
        <v>113</v>
      </c>
      <c r="D276" s="20">
        <v>600</v>
      </c>
      <c r="E276" s="50">
        <v>0</v>
      </c>
      <c r="F276" s="48">
        <v>0</v>
      </c>
    </row>
    <row r="277" spans="1:6" x14ac:dyDescent="0.2">
      <c r="A277" s="27"/>
      <c r="B277" s="27">
        <v>637027</v>
      </c>
      <c r="C277" s="20" t="s">
        <v>153</v>
      </c>
      <c r="D277" s="20">
        <v>150</v>
      </c>
      <c r="E277" s="50">
        <v>0</v>
      </c>
      <c r="F277" s="48">
        <v>150</v>
      </c>
    </row>
    <row r="278" spans="1:6" x14ac:dyDescent="0.2">
      <c r="A278" s="27"/>
      <c r="B278" s="27">
        <v>642006</v>
      </c>
      <c r="C278" s="20" t="s">
        <v>114</v>
      </c>
      <c r="D278" s="20">
        <v>150</v>
      </c>
      <c r="E278" s="41">
        <v>0</v>
      </c>
      <c r="F278" s="20">
        <v>150</v>
      </c>
    </row>
    <row r="279" spans="1:6" x14ac:dyDescent="0.2">
      <c r="A279" s="3"/>
      <c r="B279" s="3"/>
      <c r="C279" s="29"/>
      <c r="D279" s="29"/>
      <c r="E279" s="29"/>
      <c r="F279" s="29"/>
    </row>
    <row r="280" spans="1:6" x14ac:dyDescent="0.2">
      <c r="A280" s="49"/>
      <c r="B280" s="3"/>
      <c r="C280" s="29"/>
      <c r="D280" s="29"/>
      <c r="E280" s="29"/>
      <c r="F280" s="29"/>
    </row>
    <row r="281" spans="1:6" ht="13.5" thickBot="1" x14ac:dyDescent="0.25">
      <c r="A281" s="49"/>
      <c r="B281" s="3"/>
      <c r="C281" s="29"/>
      <c r="D281" s="29"/>
      <c r="E281" s="29"/>
      <c r="F281" s="29"/>
    </row>
    <row r="282" spans="1:6" x14ac:dyDescent="0.2">
      <c r="A282" s="90"/>
      <c r="B282" s="97"/>
      <c r="C282" s="98" t="s">
        <v>116</v>
      </c>
      <c r="D282" s="100">
        <f>+D285+D289+D293</f>
        <v>480100</v>
      </c>
      <c r="E282" s="137">
        <f t="shared" ref="E282:F282" si="5">+E285+E289+E293</f>
        <v>187159.38</v>
      </c>
      <c r="F282" s="138">
        <f t="shared" si="5"/>
        <v>0</v>
      </c>
    </row>
    <row r="283" spans="1:6" x14ac:dyDescent="0.2">
      <c r="A283" s="81"/>
      <c r="B283" s="33"/>
      <c r="C283" s="34"/>
      <c r="D283" s="67"/>
      <c r="E283" s="34"/>
      <c r="F283" s="139"/>
    </row>
    <row r="284" spans="1:6" x14ac:dyDescent="0.2">
      <c r="A284" s="53"/>
      <c r="B284" s="3"/>
      <c r="C284" s="29"/>
      <c r="D284" s="68"/>
      <c r="E284" s="29"/>
      <c r="F284" s="70"/>
    </row>
    <row r="285" spans="1:6" x14ac:dyDescent="0.2">
      <c r="A285" s="80" t="s">
        <v>130</v>
      </c>
      <c r="B285" s="64"/>
      <c r="C285" s="18" t="s">
        <v>132</v>
      </c>
      <c r="D285" s="69">
        <f>+D286+D287</f>
        <v>374000</v>
      </c>
      <c r="E285" s="73">
        <f t="shared" ref="E285:F285" si="6">+E286+E287</f>
        <v>159085.47</v>
      </c>
      <c r="F285" s="140">
        <f t="shared" si="6"/>
        <v>0</v>
      </c>
    </row>
    <row r="286" spans="1:6" x14ac:dyDescent="0.2">
      <c r="A286" s="17"/>
      <c r="B286" s="27">
        <v>717001</v>
      </c>
      <c r="C286" s="20" t="s">
        <v>182</v>
      </c>
      <c r="D286" s="30">
        <v>0</v>
      </c>
      <c r="E286" s="41">
        <v>159085.47</v>
      </c>
      <c r="F286" s="114"/>
    </row>
    <row r="287" spans="1:6" x14ac:dyDescent="0.2">
      <c r="A287" s="17"/>
      <c r="B287" s="27">
        <v>717002</v>
      </c>
      <c r="C287" s="20" t="s">
        <v>117</v>
      </c>
      <c r="D287" s="30">
        <v>374000</v>
      </c>
      <c r="E287" s="50">
        <v>0</v>
      </c>
      <c r="F287" s="71"/>
    </row>
    <row r="288" spans="1:6" x14ac:dyDescent="0.2">
      <c r="A288" s="53"/>
      <c r="B288" s="3"/>
      <c r="C288" s="29"/>
      <c r="D288" s="68"/>
      <c r="E288" s="51"/>
      <c r="F288" s="141"/>
    </row>
    <row r="289" spans="1:6" x14ac:dyDescent="0.2">
      <c r="A289" s="80" t="s">
        <v>133</v>
      </c>
      <c r="B289" s="64"/>
      <c r="C289" s="18" t="s">
        <v>154</v>
      </c>
      <c r="D289" s="69">
        <f>+D290+D291</f>
        <v>66000</v>
      </c>
      <c r="E289" s="73">
        <f t="shared" ref="E289:F289" si="7">+E290+E291</f>
        <v>28073.91</v>
      </c>
      <c r="F289" s="140">
        <f t="shared" si="7"/>
        <v>0</v>
      </c>
    </row>
    <row r="290" spans="1:6" x14ac:dyDescent="0.2">
      <c r="A290" s="17"/>
      <c r="B290" s="27">
        <v>717001</v>
      </c>
      <c r="C290" s="20" t="s">
        <v>182</v>
      </c>
      <c r="D290" s="30">
        <v>0</v>
      </c>
      <c r="E290" s="41">
        <v>28073.91</v>
      </c>
      <c r="F290" s="114"/>
    </row>
    <row r="291" spans="1:6" x14ac:dyDescent="0.2">
      <c r="A291" s="17"/>
      <c r="B291" s="27">
        <v>717002</v>
      </c>
      <c r="C291" s="20" t="s">
        <v>117</v>
      </c>
      <c r="D291" s="30">
        <v>66000</v>
      </c>
      <c r="E291" s="50">
        <v>0</v>
      </c>
      <c r="F291" s="71"/>
    </row>
    <row r="292" spans="1:6" x14ac:dyDescent="0.2">
      <c r="A292" s="53"/>
      <c r="B292" s="3"/>
      <c r="C292" s="29"/>
      <c r="D292" s="68"/>
      <c r="E292" s="51"/>
      <c r="F292" s="141"/>
    </row>
    <row r="293" spans="1:6" ht="13.5" thickBot="1" x14ac:dyDescent="0.25">
      <c r="A293" s="82">
        <v>41</v>
      </c>
      <c r="B293" s="83">
        <v>717002</v>
      </c>
      <c r="C293" s="84" t="s">
        <v>117</v>
      </c>
      <c r="D293" s="85">
        <v>40100</v>
      </c>
      <c r="E293" s="86">
        <v>0</v>
      </c>
      <c r="F293" s="142"/>
    </row>
    <row r="294" spans="1:6" x14ac:dyDescent="0.2">
      <c r="A294" s="3"/>
      <c r="B294" s="3"/>
      <c r="C294" s="29"/>
      <c r="D294" s="68"/>
      <c r="E294" s="51"/>
      <c r="F294" s="51"/>
    </row>
    <row r="295" spans="1:6" ht="13.5" thickBot="1" x14ac:dyDescent="0.25">
      <c r="A295" s="49"/>
      <c r="B295" s="29"/>
      <c r="C295" s="29"/>
      <c r="D295" s="29"/>
      <c r="E295" s="29"/>
      <c r="F295" s="29"/>
    </row>
    <row r="296" spans="1:6" x14ac:dyDescent="0.2">
      <c r="A296" s="90"/>
      <c r="B296" s="97"/>
      <c r="C296" s="98" t="s">
        <v>27</v>
      </c>
      <c r="D296" s="98">
        <f>SUM(D297:D297)</f>
        <v>0</v>
      </c>
      <c r="E296" s="99">
        <f>SUM(E297:E297)</f>
        <v>12000</v>
      </c>
      <c r="F296" s="143">
        <f>SUM(F297:F297)</f>
        <v>21000</v>
      </c>
    </row>
    <row r="297" spans="1:6" ht="13.5" thickBot="1" x14ac:dyDescent="0.25">
      <c r="A297" s="55"/>
      <c r="B297" s="56">
        <v>812001</v>
      </c>
      <c r="C297" s="57" t="s">
        <v>118</v>
      </c>
      <c r="D297" s="57">
        <v>0</v>
      </c>
      <c r="E297" s="76">
        <v>12000</v>
      </c>
      <c r="F297" s="144">
        <v>21000</v>
      </c>
    </row>
    <row r="298" spans="1:6" ht="13.5" thickBot="1" x14ac:dyDescent="0.25">
      <c r="A298" s="49"/>
      <c r="B298" s="29"/>
      <c r="C298" s="29"/>
      <c r="D298" s="29"/>
      <c r="E298" s="29"/>
      <c r="F298" s="29"/>
    </row>
    <row r="299" spans="1:6" ht="16.5" thickBot="1" x14ac:dyDescent="0.3">
      <c r="A299" s="87"/>
      <c r="B299" s="103"/>
      <c r="C299" s="89" t="s">
        <v>119</v>
      </c>
      <c r="D299" s="106">
        <f>D5+D282+D296</f>
        <v>701467</v>
      </c>
      <c r="E299" s="105">
        <f>E5+E282+E296</f>
        <v>317380.37</v>
      </c>
      <c r="F299" s="131">
        <f>F5+F282+F296</f>
        <v>90275.33</v>
      </c>
    </row>
    <row r="300" spans="1:6" x14ac:dyDescent="0.2">
      <c r="A300" s="49"/>
      <c r="B300" s="29"/>
      <c r="C300" s="29"/>
      <c r="D300" s="29"/>
      <c r="E300" s="12"/>
    </row>
    <row r="301" spans="1:6" x14ac:dyDescent="0.2">
      <c r="A301" s="49"/>
      <c r="B301" s="29"/>
      <c r="C301" s="29"/>
      <c r="D301" s="29"/>
      <c r="E301" s="12"/>
    </row>
    <row r="302" spans="1:6" x14ac:dyDescent="0.2">
      <c r="A302" s="49"/>
      <c r="B302" s="29"/>
      <c r="C302" s="29"/>
      <c r="D302" s="29"/>
      <c r="E302" s="12"/>
    </row>
    <row r="303" spans="1:6" x14ac:dyDescent="0.2">
      <c r="A303" s="49"/>
      <c r="B303" s="29"/>
      <c r="C303" s="29"/>
      <c r="D303" s="29"/>
      <c r="E303" s="12"/>
    </row>
    <row r="304" spans="1:6" x14ac:dyDescent="0.2">
      <c r="A304" s="49"/>
      <c r="B304" s="12"/>
      <c r="C304" s="12"/>
      <c r="D304" s="12"/>
      <c r="E304" s="12"/>
    </row>
    <row r="305" spans="1:5" x14ac:dyDescent="0.2">
      <c r="A305" s="49"/>
      <c r="B305" s="12"/>
      <c r="C305" s="31"/>
      <c r="D305" s="28"/>
      <c r="E305" s="12"/>
    </row>
    <row r="306" spans="1:5" x14ac:dyDescent="0.2">
      <c r="A306" s="49"/>
      <c r="B306" s="12"/>
      <c r="C306" s="28"/>
      <c r="D306" s="28"/>
      <c r="E306" s="12"/>
    </row>
    <row r="307" spans="1:5" x14ac:dyDescent="0.2">
      <c r="A307" s="49"/>
      <c r="B307" s="12"/>
      <c r="C307" s="28"/>
      <c r="D307" s="28"/>
      <c r="E307" s="12"/>
    </row>
    <row r="308" spans="1:5" x14ac:dyDescent="0.2">
      <c r="A308" s="49"/>
      <c r="B308" s="12"/>
      <c r="C308" s="32"/>
      <c r="D308" s="31"/>
      <c r="E308" s="12"/>
    </row>
    <row r="309" spans="1:5" x14ac:dyDescent="0.2">
      <c r="A309" s="49"/>
      <c r="B309" s="12"/>
      <c r="C309" s="12"/>
      <c r="D309" s="12"/>
      <c r="E309" s="12"/>
    </row>
    <row r="310" spans="1:5" x14ac:dyDescent="0.2">
      <c r="A310" s="49"/>
      <c r="B310" s="12"/>
      <c r="C310" s="12"/>
      <c r="D310" s="12"/>
      <c r="E310" s="2"/>
    </row>
    <row r="311" spans="1:5" x14ac:dyDescent="0.2">
      <c r="A311" s="49"/>
      <c r="B311" s="12"/>
      <c r="C311" s="12"/>
      <c r="D311" s="12"/>
      <c r="E311" s="2"/>
    </row>
    <row r="312" spans="1:5" x14ac:dyDescent="0.2">
      <c r="A312" s="49"/>
      <c r="B312" s="2"/>
      <c r="C312" s="2"/>
      <c r="D312" s="2"/>
      <c r="E312" s="2"/>
    </row>
    <row r="313" spans="1:5" x14ac:dyDescent="0.2">
      <c r="A313" s="49"/>
      <c r="B313" s="2"/>
      <c r="C313" s="2"/>
      <c r="D313" s="2"/>
      <c r="E313" s="2"/>
    </row>
    <row r="314" spans="1:5" x14ac:dyDescent="0.2">
      <c r="A314" s="49"/>
      <c r="B314" s="12"/>
      <c r="C314" s="32"/>
      <c r="D314" s="28"/>
      <c r="E314" s="2"/>
    </row>
    <row r="315" spans="1:5" x14ac:dyDescent="0.2">
      <c r="A315" s="49"/>
      <c r="B315" s="12"/>
      <c r="C315" s="28"/>
      <c r="D315" s="28"/>
      <c r="E315" s="2"/>
    </row>
    <row r="316" spans="1:5" x14ac:dyDescent="0.2">
      <c r="A316" s="49"/>
      <c r="B316" s="12"/>
      <c r="C316" s="28"/>
      <c r="D316" s="28"/>
      <c r="E316" s="2"/>
    </row>
    <row r="317" spans="1:5" x14ac:dyDescent="0.2">
      <c r="A317" s="49"/>
      <c r="B317" s="12"/>
      <c r="C317" s="32"/>
      <c r="D317" s="5"/>
      <c r="E317" s="2"/>
    </row>
    <row r="318" spans="1:5" x14ac:dyDescent="0.2">
      <c r="A318" s="49"/>
      <c r="B318" s="12"/>
      <c r="C318" s="12"/>
      <c r="D318" s="12"/>
      <c r="E318" s="2"/>
    </row>
    <row r="319" spans="1:5" x14ac:dyDescent="0.2">
      <c r="A319" s="49"/>
      <c r="B319" s="12"/>
      <c r="C319" s="12"/>
      <c r="D319" s="12"/>
      <c r="E319" s="2"/>
    </row>
    <row r="320" spans="1:5" x14ac:dyDescent="0.2">
      <c r="A320" s="49"/>
      <c r="B320" s="12"/>
      <c r="C320" s="12"/>
      <c r="D320" s="12"/>
      <c r="E320" s="2"/>
    </row>
    <row r="321" spans="1:5" x14ac:dyDescent="0.2">
      <c r="A321" s="49"/>
      <c r="B321" s="2"/>
      <c r="C321" s="2"/>
      <c r="D321" s="2"/>
      <c r="E321" s="2"/>
    </row>
    <row r="322" spans="1:5" x14ac:dyDescent="0.2">
      <c r="A322" s="49"/>
      <c r="B322" s="2"/>
      <c r="C322" s="2"/>
      <c r="D322" s="2"/>
      <c r="E322" s="2"/>
    </row>
    <row r="323" spans="1:5" x14ac:dyDescent="0.2">
      <c r="A323" s="49"/>
      <c r="B323" s="12"/>
      <c r="C323" s="31"/>
      <c r="D323" s="28"/>
      <c r="E323" s="2"/>
    </row>
    <row r="324" spans="1:5" x14ac:dyDescent="0.2">
      <c r="A324" s="49"/>
      <c r="B324" s="12"/>
      <c r="C324" s="28"/>
      <c r="D324" s="28"/>
      <c r="E324" s="2"/>
    </row>
    <row r="325" spans="1:5" x14ac:dyDescent="0.2">
      <c r="A325" s="49"/>
      <c r="B325" s="12"/>
      <c r="C325" s="28"/>
      <c r="D325" s="28"/>
      <c r="E325" s="2"/>
    </row>
    <row r="326" spans="1:5" x14ac:dyDescent="0.2">
      <c r="A326" s="49"/>
      <c r="B326" s="12"/>
      <c r="C326" s="32"/>
      <c r="D326" s="5"/>
      <c r="E326" s="2"/>
    </row>
    <row r="327" spans="1:5" x14ac:dyDescent="0.2">
      <c r="A327" s="49"/>
      <c r="B327" s="12"/>
      <c r="C327" s="12"/>
      <c r="D327" s="5"/>
      <c r="E327" s="2"/>
    </row>
    <row r="328" spans="1:5" x14ac:dyDescent="0.2">
      <c r="A328" s="49"/>
      <c r="B328" s="12"/>
      <c r="C328" s="12"/>
      <c r="D328" s="5"/>
      <c r="E328" s="2"/>
    </row>
    <row r="329" spans="1:5" x14ac:dyDescent="0.2">
      <c r="A329" s="49"/>
      <c r="B329" s="12"/>
      <c r="C329" s="12"/>
      <c r="D329" s="12"/>
      <c r="E329" s="2"/>
    </row>
    <row r="330" spans="1:5" x14ac:dyDescent="0.2">
      <c r="A330" s="49"/>
      <c r="B330" s="2"/>
      <c r="C330" s="2"/>
      <c r="D330" s="2"/>
      <c r="E330" s="2"/>
    </row>
    <row r="331" spans="1:5" x14ac:dyDescent="0.2">
      <c r="A331" s="49"/>
      <c r="B331" s="2"/>
      <c r="C331" s="2"/>
      <c r="D331" s="2"/>
      <c r="E331" s="2"/>
    </row>
    <row r="332" spans="1:5" x14ac:dyDescent="0.2">
      <c r="A332" s="49"/>
      <c r="B332" s="12"/>
      <c r="C332" s="12"/>
      <c r="D332" s="28"/>
      <c r="E332" s="2"/>
    </row>
    <row r="333" spans="1:5" x14ac:dyDescent="0.2">
      <c r="A333" s="49"/>
      <c r="B333" s="12"/>
      <c r="C333" s="28"/>
      <c r="D333" s="28"/>
      <c r="E333" s="2"/>
    </row>
    <row r="334" spans="1:5" x14ac:dyDescent="0.2">
      <c r="A334" s="49"/>
      <c r="B334" s="12"/>
      <c r="C334" s="28"/>
      <c r="D334" s="28"/>
      <c r="E334" s="2"/>
    </row>
    <row r="335" spans="1:5" x14ac:dyDescent="0.2">
      <c r="A335" s="49"/>
      <c r="B335" s="12"/>
      <c r="C335" s="12"/>
      <c r="D335" s="5"/>
      <c r="E335" s="2"/>
    </row>
    <row r="336" spans="1:5" x14ac:dyDescent="0.2">
      <c r="A336" s="49"/>
      <c r="B336" s="12"/>
      <c r="C336" s="12"/>
      <c r="D336" s="5"/>
      <c r="E336" s="2"/>
    </row>
    <row r="337" spans="1:5" x14ac:dyDescent="0.2">
      <c r="A337" s="49"/>
      <c r="B337" s="12"/>
      <c r="C337" s="12"/>
      <c r="D337" s="12"/>
      <c r="E337" s="2"/>
    </row>
    <row r="338" spans="1:5" x14ac:dyDescent="0.2">
      <c r="A338" s="49"/>
      <c r="B338" s="2"/>
      <c r="C338" s="2"/>
      <c r="D338" s="2"/>
      <c r="E338" s="2"/>
    </row>
    <row r="339" spans="1:5" x14ac:dyDescent="0.2">
      <c r="A339" s="49"/>
      <c r="B339" s="2"/>
      <c r="C339" s="2"/>
      <c r="D339" s="2"/>
      <c r="E339" s="2"/>
    </row>
    <row r="340" spans="1:5" x14ac:dyDescent="0.2">
      <c r="A340" s="49"/>
      <c r="B340" s="2"/>
      <c r="C340" s="2"/>
      <c r="D340" s="2"/>
      <c r="E340" s="2"/>
    </row>
    <row r="341" spans="1:5" x14ac:dyDescent="0.2">
      <c r="A341" s="49"/>
      <c r="B341" s="2"/>
      <c r="C341" s="2"/>
      <c r="D341" s="2"/>
      <c r="E341" s="2"/>
    </row>
    <row r="342" spans="1:5" x14ac:dyDescent="0.2">
      <c r="A342" s="49"/>
      <c r="B342" s="2"/>
      <c r="C342" s="2"/>
      <c r="D342" s="2"/>
      <c r="E342" s="2"/>
    </row>
    <row r="343" spans="1:5" x14ac:dyDescent="0.2">
      <c r="A343" s="49"/>
      <c r="B343" s="2"/>
      <c r="C343" s="2"/>
      <c r="D343" s="2"/>
      <c r="E343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D17" sqref="D17"/>
    </sheetView>
  </sheetViews>
  <sheetFormatPr defaultRowHeight="12.75" x14ac:dyDescent="0.2"/>
  <cols>
    <col min="1" max="1" width="5.7109375" customWidth="1"/>
    <col min="2" max="2" width="6.7109375" customWidth="1"/>
    <col min="3" max="3" width="28.7109375" customWidth="1"/>
    <col min="4" max="4" width="7.7109375" customWidth="1"/>
    <col min="5" max="5" width="14.140625" customWidth="1"/>
    <col min="6" max="6" width="10.7109375" customWidth="1"/>
    <col min="7" max="7" width="9.7109375" customWidth="1"/>
    <col min="8" max="8" width="7.7109375" customWidth="1"/>
  </cols>
  <sheetData>
    <row r="1" spans="1:10" ht="18" x14ac:dyDescent="0.25">
      <c r="C1" s="1" t="s">
        <v>160</v>
      </c>
      <c r="F1" s="1" t="s">
        <v>5</v>
      </c>
    </row>
    <row r="2" spans="1:10" ht="18.75" thickBot="1" x14ac:dyDescent="0.3">
      <c r="C2" s="1"/>
      <c r="E2" s="54"/>
    </row>
    <row r="3" spans="1:10" x14ac:dyDescent="0.2">
      <c r="A3" s="151" t="s">
        <v>126</v>
      </c>
      <c r="B3" s="152" t="s">
        <v>0</v>
      </c>
      <c r="C3" s="153" t="s">
        <v>1</v>
      </c>
      <c r="D3" s="153" t="s">
        <v>2</v>
      </c>
      <c r="E3" s="154" t="s">
        <v>185</v>
      </c>
      <c r="F3" s="155" t="s">
        <v>120</v>
      </c>
      <c r="G3" s="251" t="s">
        <v>190</v>
      </c>
      <c r="H3" s="252" t="s">
        <v>191</v>
      </c>
    </row>
    <row r="4" spans="1:10" x14ac:dyDescent="0.2">
      <c r="A4" s="156" t="s">
        <v>127</v>
      </c>
      <c r="B4" s="157" t="s">
        <v>3</v>
      </c>
      <c r="C4" s="158" t="s">
        <v>3</v>
      </c>
      <c r="D4" s="159" t="s">
        <v>4</v>
      </c>
      <c r="E4" s="160" t="s">
        <v>4</v>
      </c>
      <c r="F4" s="161"/>
      <c r="G4" s="162"/>
      <c r="H4" s="253"/>
    </row>
    <row r="5" spans="1:10" ht="13.5" thickBot="1" x14ac:dyDescent="0.25">
      <c r="A5" s="254"/>
      <c r="B5" s="232"/>
      <c r="C5" s="232"/>
      <c r="D5" s="233"/>
      <c r="E5" s="233"/>
      <c r="F5" s="234"/>
      <c r="G5" s="234"/>
      <c r="H5" s="255"/>
      <c r="J5" s="29"/>
    </row>
    <row r="6" spans="1:10" x14ac:dyDescent="0.2">
      <c r="A6" s="235"/>
      <c r="B6" s="236" t="s">
        <v>3</v>
      </c>
      <c r="C6" s="194" t="s">
        <v>6</v>
      </c>
      <c r="D6" s="194">
        <f>+D8+D10+D13+D16+D19+D22+D35</f>
        <v>221405</v>
      </c>
      <c r="E6" s="194">
        <f>+E8+E10+E13+E16+E19+E22+E35</f>
        <v>342217.02999999997</v>
      </c>
      <c r="F6" s="194">
        <f>+F8+F10+F13+F16+F19+F22+F35</f>
        <v>308462.32</v>
      </c>
      <c r="G6" s="195">
        <f>+G8+G10+G13+G16+G19+G22+G35</f>
        <v>-33754.71</v>
      </c>
      <c r="H6" s="269">
        <f>+F6/E6*100</f>
        <v>90.136461063904392</v>
      </c>
      <c r="J6" s="29"/>
    </row>
    <row r="7" spans="1:10" x14ac:dyDescent="0.2">
      <c r="A7" s="237"/>
      <c r="B7" s="165"/>
      <c r="C7" s="165"/>
      <c r="D7" s="165"/>
      <c r="E7" s="165"/>
      <c r="F7" s="165"/>
      <c r="G7" s="225"/>
      <c r="H7" s="260"/>
      <c r="J7" s="229"/>
    </row>
    <row r="8" spans="1:10" x14ac:dyDescent="0.2">
      <c r="A8" s="201">
        <v>111</v>
      </c>
      <c r="B8" s="206"/>
      <c r="C8" s="207" t="s">
        <v>7</v>
      </c>
      <c r="D8" s="208">
        <v>0</v>
      </c>
      <c r="E8" s="208">
        <v>2626.37</v>
      </c>
      <c r="F8" s="208">
        <v>2626.37</v>
      </c>
      <c r="G8" s="226">
        <f>+F8-E8</f>
        <v>0</v>
      </c>
      <c r="H8" s="261">
        <f>+F8/E8*100</f>
        <v>100</v>
      </c>
      <c r="J8" s="29"/>
    </row>
    <row r="9" spans="1:10" x14ac:dyDescent="0.2">
      <c r="A9" s="238"/>
      <c r="B9" s="169"/>
      <c r="C9" s="165"/>
      <c r="D9" s="165"/>
      <c r="E9" s="165"/>
      <c r="F9" s="165"/>
      <c r="G9" s="227"/>
      <c r="H9" s="262"/>
    </row>
    <row r="10" spans="1:10" x14ac:dyDescent="0.2">
      <c r="A10" s="173" t="s">
        <v>130</v>
      </c>
      <c r="B10" s="174"/>
      <c r="C10" s="175" t="s">
        <v>132</v>
      </c>
      <c r="D10" s="176">
        <f>SUM(D11:D11)</f>
        <v>127500</v>
      </c>
      <c r="E10" s="177">
        <f t="shared" ref="E10:F10" si="0">SUM(E11:E11)</f>
        <v>220332</v>
      </c>
      <c r="F10" s="177">
        <f t="shared" si="0"/>
        <v>197831.19</v>
      </c>
      <c r="G10" s="226">
        <f t="shared" ref="G10:G11" si="1">+F10-E10</f>
        <v>-22500.809999999998</v>
      </c>
      <c r="H10" s="178">
        <f t="shared" ref="H10:H54" si="2">+F10/E10*100</f>
        <v>89.787770273950215</v>
      </c>
    </row>
    <row r="11" spans="1:10" x14ac:dyDescent="0.2">
      <c r="A11" s="201"/>
      <c r="B11" s="205">
        <v>312001</v>
      </c>
      <c r="C11" s="203" t="s">
        <v>131</v>
      </c>
      <c r="D11" s="203">
        <v>127500</v>
      </c>
      <c r="E11" s="209">
        <v>220332</v>
      </c>
      <c r="F11" s="209">
        <v>197831.19</v>
      </c>
      <c r="G11" s="226">
        <f t="shared" si="1"/>
        <v>-22500.809999999998</v>
      </c>
      <c r="H11" s="261">
        <f t="shared" si="2"/>
        <v>89.787770273950215</v>
      </c>
    </row>
    <row r="12" spans="1:10" x14ac:dyDescent="0.2">
      <c r="A12" s="238"/>
      <c r="B12" s="169"/>
      <c r="C12" s="165"/>
      <c r="D12" s="165"/>
      <c r="E12" s="165"/>
      <c r="F12" s="165"/>
      <c r="G12" s="227"/>
      <c r="H12" s="262"/>
    </row>
    <row r="13" spans="1:10" x14ac:dyDescent="0.2">
      <c r="A13" s="179" t="s">
        <v>133</v>
      </c>
      <c r="B13" s="166"/>
      <c r="C13" s="167" t="s">
        <v>134</v>
      </c>
      <c r="D13" s="168">
        <f>SUM(D14:D14)</f>
        <v>22500</v>
      </c>
      <c r="E13" s="170">
        <f>SUM(E14:E14)</f>
        <v>42412</v>
      </c>
      <c r="F13" s="170">
        <f t="shared" ref="F13" si="3">SUM(F14:F14)</f>
        <v>34911.39</v>
      </c>
      <c r="G13" s="226">
        <f t="shared" ref="G13:G14" si="4">+F13-E13</f>
        <v>-7500.6100000000006</v>
      </c>
      <c r="H13" s="184">
        <f t="shared" si="2"/>
        <v>82.314887296048283</v>
      </c>
    </row>
    <row r="14" spans="1:10" x14ac:dyDescent="0.2">
      <c r="A14" s="179"/>
      <c r="B14" s="166">
        <v>312001</v>
      </c>
      <c r="C14" s="171" t="s">
        <v>131</v>
      </c>
      <c r="D14" s="171">
        <v>22500</v>
      </c>
      <c r="E14" s="172">
        <v>42412</v>
      </c>
      <c r="F14" s="172">
        <v>34911.39</v>
      </c>
      <c r="G14" s="226">
        <f t="shared" si="4"/>
        <v>-7500.6100000000006</v>
      </c>
      <c r="H14" s="184">
        <f t="shared" si="2"/>
        <v>82.314887296048283</v>
      </c>
    </row>
    <row r="15" spans="1:10" x14ac:dyDescent="0.2">
      <c r="A15" s="238"/>
      <c r="B15" s="169"/>
      <c r="C15" s="165"/>
      <c r="D15" s="165"/>
      <c r="E15" s="165"/>
      <c r="F15" s="165"/>
      <c r="G15" s="227"/>
      <c r="H15" s="262"/>
    </row>
    <row r="16" spans="1:10" x14ac:dyDescent="0.2">
      <c r="A16" s="179" t="s">
        <v>135</v>
      </c>
      <c r="B16" s="166"/>
      <c r="C16" s="167" t="s">
        <v>136</v>
      </c>
      <c r="D16" s="168">
        <f>SUM(D17:D17)</f>
        <v>0</v>
      </c>
      <c r="E16" s="170">
        <f>SUM(E17:E17)</f>
        <v>3375</v>
      </c>
      <c r="F16" s="170">
        <f t="shared" ref="F16" si="5">SUM(F17:F17)</f>
        <v>3374.46</v>
      </c>
      <c r="G16" s="226">
        <f t="shared" ref="G16:G54" si="6">+F16-E16</f>
        <v>-0.53999999999996362</v>
      </c>
      <c r="H16" s="184">
        <f t="shared" si="2"/>
        <v>99.984000000000009</v>
      </c>
    </row>
    <row r="17" spans="1:9" x14ac:dyDescent="0.2">
      <c r="A17" s="179"/>
      <c r="B17" s="166">
        <v>312001</v>
      </c>
      <c r="C17" s="171" t="s">
        <v>137</v>
      </c>
      <c r="D17" s="171">
        <v>0</v>
      </c>
      <c r="E17" s="172">
        <v>3375</v>
      </c>
      <c r="F17" s="172">
        <v>3374.46</v>
      </c>
      <c r="G17" s="226">
        <f t="shared" si="6"/>
        <v>-0.53999999999996362</v>
      </c>
      <c r="H17" s="184">
        <f t="shared" si="2"/>
        <v>99.984000000000009</v>
      </c>
    </row>
    <row r="18" spans="1:9" x14ac:dyDescent="0.2">
      <c r="A18" s="238"/>
      <c r="B18" s="169"/>
      <c r="C18" s="165"/>
      <c r="D18" s="165"/>
      <c r="E18" s="165"/>
      <c r="F18" s="165"/>
      <c r="G18" s="227"/>
      <c r="H18" s="262"/>
      <c r="I18" s="29"/>
    </row>
    <row r="19" spans="1:9" x14ac:dyDescent="0.2">
      <c r="A19" s="179" t="s">
        <v>135</v>
      </c>
      <c r="B19" s="166"/>
      <c r="C19" s="167" t="s">
        <v>138</v>
      </c>
      <c r="D19" s="168">
        <f>SUM(D20:D20)</f>
        <v>0</v>
      </c>
      <c r="E19" s="170">
        <f t="shared" ref="E19:F19" si="7">SUM(E20:E20)</f>
        <v>595.5</v>
      </c>
      <c r="F19" s="170">
        <f t="shared" si="7"/>
        <v>595.5</v>
      </c>
      <c r="G19" s="226">
        <f t="shared" si="6"/>
        <v>0</v>
      </c>
      <c r="H19" s="184">
        <f t="shared" si="2"/>
        <v>100</v>
      </c>
      <c r="I19" s="29"/>
    </row>
    <row r="20" spans="1:9" x14ac:dyDescent="0.2">
      <c r="A20" s="179"/>
      <c r="B20" s="166">
        <v>312001</v>
      </c>
      <c r="C20" s="171" t="s">
        <v>137</v>
      </c>
      <c r="D20" s="171">
        <v>0</v>
      </c>
      <c r="E20" s="172">
        <v>595.5</v>
      </c>
      <c r="F20" s="172">
        <v>595.5</v>
      </c>
      <c r="G20" s="226">
        <f t="shared" si="6"/>
        <v>0</v>
      </c>
      <c r="H20" s="184">
        <f t="shared" si="2"/>
        <v>100</v>
      </c>
      <c r="I20" s="229"/>
    </row>
    <row r="21" spans="1:9" x14ac:dyDescent="0.2">
      <c r="A21" s="238"/>
      <c r="B21" s="165"/>
      <c r="C21" s="165"/>
      <c r="D21" s="165"/>
      <c r="E21" s="165"/>
      <c r="F21" s="165"/>
      <c r="G21" s="227"/>
      <c r="H21" s="262"/>
    </row>
    <row r="22" spans="1:9" x14ac:dyDescent="0.2">
      <c r="A22" s="214">
        <v>41</v>
      </c>
      <c r="B22" s="215">
        <v>100</v>
      </c>
      <c r="C22" s="216" t="s">
        <v>8</v>
      </c>
      <c r="D22" s="217">
        <f>+D24+D26+D30</f>
        <v>65660</v>
      </c>
      <c r="E22" s="218">
        <f t="shared" ref="E22:F22" si="8">+E24+E26+E30</f>
        <v>65948.25</v>
      </c>
      <c r="F22" s="186">
        <f t="shared" si="8"/>
        <v>63765.89</v>
      </c>
      <c r="G22" s="256">
        <f t="shared" si="6"/>
        <v>-2182.3600000000006</v>
      </c>
      <c r="H22" s="263">
        <f t="shared" si="2"/>
        <v>96.69079922515003</v>
      </c>
    </row>
    <row r="23" spans="1:9" x14ac:dyDescent="0.2">
      <c r="A23" s="238"/>
      <c r="B23" s="165"/>
      <c r="C23" s="165"/>
      <c r="D23" s="165"/>
      <c r="E23" s="165"/>
      <c r="F23" s="165"/>
      <c r="G23" s="227"/>
      <c r="H23" s="262"/>
      <c r="I23" s="229"/>
    </row>
    <row r="24" spans="1:9" x14ac:dyDescent="0.2">
      <c r="A24" s="214">
        <v>41</v>
      </c>
      <c r="B24" s="220">
        <v>111</v>
      </c>
      <c r="C24" s="221" t="s">
        <v>9</v>
      </c>
      <c r="D24" s="222">
        <v>20612</v>
      </c>
      <c r="E24" s="223">
        <v>20612</v>
      </c>
      <c r="F24" s="172">
        <v>20137.919999999998</v>
      </c>
      <c r="G24" s="226">
        <f t="shared" si="6"/>
        <v>-474.08000000000175</v>
      </c>
      <c r="H24" s="264">
        <f t="shared" si="2"/>
        <v>97.699980593828826</v>
      </c>
    </row>
    <row r="25" spans="1:9" x14ac:dyDescent="0.2">
      <c r="A25" s="238"/>
      <c r="B25" s="165"/>
      <c r="C25" s="165"/>
      <c r="D25" s="165"/>
      <c r="E25" s="165"/>
      <c r="F25" s="165"/>
      <c r="G25" s="227"/>
      <c r="H25" s="262"/>
    </row>
    <row r="26" spans="1:9" x14ac:dyDescent="0.2">
      <c r="A26" s="173">
        <v>41</v>
      </c>
      <c r="B26" s="219">
        <v>120</v>
      </c>
      <c r="C26" s="212" t="s">
        <v>10</v>
      </c>
      <c r="D26" s="176">
        <f>+D27+D28</f>
        <v>39480</v>
      </c>
      <c r="E26" s="224">
        <f t="shared" ref="E26:F26" si="9">+E27+E28</f>
        <v>39451.75</v>
      </c>
      <c r="F26" s="168">
        <f t="shared" si="9"/>
        <v>39138.47</v>
      </c>
      <c r="G26" s="226">
        <f t="shared" si="6"/>
        <v>-313.27999999999884</v>
      </c>
      <c r="H26" s="178">
        <f t="shared" si="2"/>
        <v>99.205916087372543</v>
      </c>
    </row>
    <row r="27" spans="1:9" x14ac:dyDescent="0.2">
      <c r="A27" s="179"/>
      <c r="B27" s="187">
        <v>120001</v>
      </c>
      <c r="C27" s="171" t="s">
        <v>11</v>
      </c>
      <c r="D27" s="171">
        <v>33077</v>
      </c>
      <c r="E27" s="163">
        <v>33060.67</v>
      </c>
      <c r="F27" s="171">
        <v>32885.17</v>
      </c>
      <c r="G27" s="226">
        <f t="shared" si="6"/>
        <v>-175.5</v>
      </c>
      <c r="H27" s="184">
        <f t="shared" si="2"/>
        <v>99.469157763590388</v>
      </c>
    </row>
    <row r="28" spans="1:9" x14ac:dyDescent="0.2">
      <c r="A28" s="201"/>
      <c r="B28" s="202">
        <v>120002</v>
      </c>
      <c r="C28" s="203" t="s">
        <v>12</v>
      </c>
      <c r="D28" s="203">
        <v>6403</v>
      </c>
      <c r="E28" s="228">
        <v>6391.08</v>
      </c>
      <c r="F28" s="171">
        <v>6253.3</v>
      </c>
      <c r="G28" s="226">
        <f t="shared" si="6"/>
        <v>-137.77999999999975</v>
      </c>
      <c r="H28" s="261">
        <f t="shared" si="2"/>
        <v>97.844182829819061</v>
      </c>
    </row>
    <row r="29" spans="1:9" x14ac:dyDescent="0.2">
      <c r="A29" s="238"/>
      <c r="B29" s="165"/>
      <c r="C29" s="165"/>
      <c r="D29" s="165"/>
      <c r="E29" s="165"/>
      <c r="F29" s="165"/>
      <c r="G29" s="227"/>
      <c r="H29" s="262"/>
    </row>
    <row r="30" spans="1:9" x14ac:dyDescent="0.2">
      <c r="A30" s="173">
        <v>41</v>
      </c>
      <c r="B30" s="219">
        <v>133</v>
      </c>
      <c r="C30" s="212" t="s">
        <v>139</v>
      </c>
      <c r="D30" s="176">
        <f>+D31+D32+D33</f>
        <v>5568</v>
      </c>
      <c r="E30" s="210">
        <f t="shared" ref="E30:F30" si="10">+E31+E32+E33</f>
        <v>5884.5</v>
      </c>
      <c r="F30" s="170">
        <f t="shared" si="10"/>
        <v>4489.5</v>
      </c>
      <c r="G30" s="226">
        <f t="shared" si="6"/>
        <v>-1395</v>
      </c>
      <c r="H30" s="178">
        <f t="shared" si="2"/>
        <v>76.293652816721902</v>
      </c>
    </row>
    <row r="31" spans="1:9" x14ac:dyDescent="0.2">
      <c r="A31" s="179"/>
      <c r="B31" s="187">
        <v>133001</v>
      </c>
      <c r="C31" s="171" t="s">
        <v>13</v>
      </c>
      <c r="D31" s="171">
        <v>168</v>
      </c>
      <c r="E31" s="180">
        <v>158.5</v>
      </c>
      <c r="F31" s="172">
        <v>123</v>
      </c>
      <c r="G31" s="226">
        <f t="shared" si="6"/>
        <v>-35.5</v>
      </c>
      <c r="H31" s="184">
        <f t="shared" si="2"/>
        <v>77.602523659305987</v>
      </c>
    </row>
    <row r="32" spans="1:9" x14ac:dyDescent="0.2">
      <c r="A32" s="179"/>
      <c r="B32" s="187">
        <v>133006</v>
      </c>
      <c r="C32" s="171" t="s">
        <v>14</v>
      </c>
      <c r="D32" s="171">
        <v>900</v>
      </c>
      <c r="E32" s="180">
        <v>900</v>
      </c>
      <c r="F32" s="172">
        <v>602.5</v>
      </c>
      <c r="G32" s="226">
        <f t="shared" si="6"/>
        <v>-297.5</v>
      </c>
      <c r="H32" s="184">
        <f t="shared" si="2"/>
        <v>66.944444444444443</v>
      </c>
    </row>
    <row r="33" spans="1:8" x14ac:dyDescent="0.2">
      <c r="A33" s="201"/>
      <c r="B33" s="202">
        <v>133013</v>
      </c>
      <c r="C33" s="203" t="s">
        <v>15</v>
      </c>
      <c r="D33" s="203">
        <v>4500</v>
      </c>
      <c r="E33" s="204">
        <v>4826</v>
      </c>
      <c r="F33" s="172">
        <v>3764</v>
      </c>
      <c r="G33" s="226">
        <f t="shared" si="6"/>
        <v>-1062</v>
      </c>
      <c r="H33" s="261">
        <f t="shared" si="2"/>
        <v>77.99419809365935</v>
      </c>
    </row>
    <row r="34" spans="1:8" x14ac:dyDescent="0.2">
      <c r="A34" s="238"/>
      <c r="B34" s="165"/>
      <c r="C34" s="165"/>
      <c r="D34" s="165"/>
      <c r="E34" s="165"/>
      <c r="F34" s="165"/>
      <c r="G34" s="227"/>
      <c r="H34" s="262"/>
    </row>
    <row r="35" spans="1:8" x14ac:dyDescent="0.2">
      <c r="A35" s="173">
        <v>41</v>
      </c>
      <c r="B35" s="211">
        <v>210</v>
      </c>
      <c r="C35" s="175" t="s">
        <v>16</v>
      </c>
      <c r="D35" s="212">
        <f>SUM(D36:D42)</f>
        <v>5745</v>
      </c>
      <c r="E35" s="213">
        <f>SUM(E36:E42)</f>
        <v>6927.91</v>
      </c>
      <c r="F35" s="186">
        <f>SUM(F36:F42)</f>
        <v>5357.5199999999995</v>
      </c>
      <c r="G35" s="256">
        <f t="shared" si="6"/>
        <v>-1570.3900000000003</v>
      </c>
      <c r="H35" s="265">
        <f t="shared" si="2"/>
        <v>77.332413382968312</v>
      </c>
    </row>
    <row r="36" spans="1:8" x14ac:dyDescent="0.2">
      <c r="A36" s="179"/>
      <c r="B36" s="187">
        <v>212003</v>
      </c>
      <c r="C36" s="171" t="s">
        <v>17</v>
      </c>
      <c r="D36" s="171">
        <v>3000</v>
      </c>
      <c r="E36" s="180">
        <v>3000</v>
      </c>
      <c r="F36" s="231">
        <v>1853.65</v>
      </c>
      <c r="G36" s="226">
        <f t="shared" si="6"/>
        <v>-1146.3499999999999</v>
      </c>
      <c r="H36" s="184">
        <f t="shared" si="2"/>
        <v>61.788333333333334</v>
      </c>
    </row>
    <row r="37" spans="1:8" x14ac:dyDescent="0.2">
      <c r="A37" s="179"/>
      <c r="B37" s="187">
        <v>221004</v>
      </c>
      <c r="C37" s="171" t="s">
        <v>18</v>
      </c>
      <c r="D37" s="171">
        <v>210</v>
      </c>
      <c r="E37" s="180">
        <v>392</v>
      </c>
      <c r="F37" s="231">
        <v>392</v>
      </c>
      <c r="G37" s="226">
        <f t="shared" si="6"/>
        <v>0</v>
      </c>
      <c r="H37" s="184">
        <f t="shared" si="2"/>
        <v>100</v>
      </c>
    </row>
    <row r="38" spans="1:8" x14ac:dyDescent="0.2">
      <c r="A38" s="179"/>
      <c r="B38" s="187">
        <v>223001</v>
      </c>
      <c r="C38" s="171"/>
      <c r="D38" s="171">
        <v>1950</v>
      </c>
      <c r="E38" s="180">
        <v>2686.5</v>
      </c>
      <c r="F38" s="231">
        <v>2266.5</v>
      </c>
      <c r="G38" s="226">
        <f t="shared" si="6"/>
        <v>-420</v>
      </c>
      <c r="H38" s="184">
        <f t="shared" si="2"/>
        <v>84.366275823562248</v>
      </c>
    </row>
    <row r="39" spans="1:8" x14ac:dyDescent="0.2">
      <c r="A39" s="179"/>
      <c r="B39" s="187">
        <v>223003</v>
      </c>
      <c r="C39" s="171" t="s">
        <v>145</v>
      </c>
      <c r="D39" s="171">
        <v>570</v>
      </c>
      <c r="E39" s="180">
        <v>735</v>
      </c>
      <c r="F39" s="231">
        <v>733.05</v>
      </c>
      <c r="G39" s="226">
        <f t="shared" si="6"/>
        <v>-1.9500000000000455</v>
      </c>
      <c r="H39" s="184">
        <f t="shared" si="2"/>
        <v>99.734693877551024</v>
      </c>
    </row>
    <row r="40" spans="1:8" x14ac:dyDescent="0.2">
      <c r="A40" s="179"/>
      <c r="B40" s="185">
        <v>242</v>
      </c>
      <c r="C40" s="171" t="s">
        <v>25</v>
      </c>
      <c r="D40" s="171">
        <v>15</v>
      </c>
      <c r="E40" s="180">
        <v>15</v>
      </c>
      <c r="F40" s="231">
        <v>12.91</v>
      </c>
      <c r="G40" s="226">
        <f t="shared" si="6"/>
        <v>-2.09</v>
      </c>
      <c r="H40" s="184">
        <f t="shared" si="2"/>
        <v>86.066666666666663</v>
      </c>
    </row>
    <row r="41" spans="1:8" x14ac:dyDescent="0.2">
      <c r="A41" s="179"/>
      <c r="B41" s="187">
        <v>292017</v>
      </c>
      <c r="C41" s="171" t="s">
        <v>148</v>
      </c>
      <c r="D41" s="171">
        <v>0</v>
      </c>
      <c r="E41" s="180">
        <v>92.08</v>
      </c>
      <c r="F41" s="231">
        <v>92.08</v>
      </c>
      <c r="G41" s="226">
        <f t="shared" si="6"/>
        <v>0</v>
      </c>
      <c r="H41" s="184">
        <f t="shared" si="2"/>
        <v>100</v>
      </c>
    </row>
    <row r="42" spans="1:8" ht="13.5" thickBot="1" x14ac:dyDescent="0.25">
      <c r="A42" s="188"/>
      <c r="B42" s="189">
        <v>312001</v>
      </c>
      <c r="C42" s="190" t="s">
        <v>164</v>
      </c>
      <c r="D42" s="190">
        <v>0</v>
      </c>
      <c r="E42" s="191">
        <v>7.33</v>
      </c>
      <c r="F42" s="239">
        <v>7.33</v>
      </c>
      <c r="G42" s="240">
        <f t="shared" si="6"/>
        <v>0</v>
      </c>
      <c r="H42" s="266">
        <f t="shared" si="2"/>
        <v>100</v>
      </c>
    </row>
    <row r="43" spans="1:8" ht="13.5" thickBot="1" x14ac:dyDescent="0.25">
      <c r="A43" s="270"/>
      <c r="B43" s="271"/>
      <c r="C43" s="271"/>
      <c r="D43" s="271"/>
      <c r="E43" s="271"/>
      <c r="F43" s="272"/>
      <c r="G43" s="273"/>
      <c r="H43" s="274"/>
    </row>
    <row r="44" spans="1:8" x14ac:dyDescent="0.2">
      <c r="A44" s="192"/>
      <c r="B44" s="193"/>
      <c r="C44" s="194" t="s">
        <v>26</v>
      </c>
      <c r="D44" s="194">
        <f>+D45+D46</f>
        <v>400000</v>
      </c>
      <c r="E44" s="195">
        <f>+E45+E46</f>
        <v>500000</v>
      </c>
      <c r="F44" s="195">
        <f>+F45+F46</f>
        <v>250000</v>
      </c>
      <c r="G44" s="257">
        <f t="shared" si="6"/>
        <v>-250000</v>
      </c>
      <c r="H44" s="268">
        <f t="shared" si="2"/>
        <v>50</v>
      </c>
    </row>
    <row r="45" spans="1:8" x14ac:dyDescent="0.2">
      <c r="A45" s="196" t="s">
        <v>130</v>
      </c>
      <c r="B45" s="197">
        <v>322001</v>
      </c>
      <c r="C45" s="198" t="s">
        <v>128</v>
      </c>
      <c r="D45" s="198">
        <v>340000</v>
      </c>
      <c r="E45" s="199">
        <v>425000</v>
      </c>
      <c r="F45" s="231">
        <v>212500</v>
      </c>
      <c r="G45" s="226">
        <f t="shared" si="6"/>
        <v>-212500</v>
      </c>
      <c r="H45" s="184">
        <f t="shared" si="2"/>
        <v>50</v>
      </c>
    </row>
    <row r="46" spans="1:8" ht="13.5" thickBot="1" x14ac:dyDescent="0.25">
      <c r="A46" s="188" t="s">
        <v>133</v>
      </c>
      <c r="B46" s="200">
        <v>322001</v>
      </c>
      <c r="C46" s="190" t="s">
        <v>128</v>
      </c>
      <c r="D46" s="190">
        <v>60000</v>
      </c>
      <c r="E46" s="191">
        <v>75000</v>
      </c>
      <c r="F46" s="239">
        <v>37500</v>
      </c>
      <c r="G46" s="240">
        <f t="shared" si="6"/>
        <v>-37500</v>
      </c>
      <c r="H46" s="266">
        <f t="shared" si="2"/>
        <v>50</v>
      </c>
    </row>
    <row r="47" spans="1:8" ht="13.5" thickBot="1" x14ac:dyDescent="0.25">
      <c r="A47" s="181"/>
      <c r="B47" s="183"/>
      <c r="C47" s="183"/>
      <c r="D47" s="183"/>
      <c r="E47" s="183"/>
      <c r="F47" s="230"/>
      <c r="G47" s="229"/>
      <c r="H47" s="267"/>
    </row>
    <row r="48" spans="1:8" x14ac:dyDescent="0.2">
      <c r="A48" s="192"/>
      <c r="B48" s="193"/>
      <c r="C48" s="194" t="s">
        <v>27</v>
      </c>
      <c r="D48" s="194">
        <f>+D49+D50+D51+D52</f>
        <v>80100</v>
      </c>
      <c r="E48" s="194">
        <f t="shared" ref="E48:F48" si="11">+E49+E50+E51+E52</f>
        <v>89452.34</v>
      </c>
      <c r="F48" s="194">
        <f t="shared" si="11"/>
        <v>67466.290000000008</v>
      </c>
      <c r="G48" s="257">
        <f t="shared" si="6"/>
        <v>-21986.049999999988</v>
      </c>
      <c r="H48" s="268">
        <f t="shared" si="2"/>
        <v>75.421492607124648</v>
      </c>
    </row>
    <row r="49" spans="1:8" x14ac:dyDescent="0.2">
      <c r="A49" s="179" t="s">
        <v>130</v>
      </c>
      <c r="B49" s="187">
        <v>454002</v>
      </c>
      <c r="C49" s="171" t="s">
        <v>167</v>
      </c>
      <c r="D49" s="171">
        <v>0</v>
      </c>
      <c r="E49" s="180">
        <v>33915.29</v>
      </c>
      <c r="F49" s="231">
        <v>33915.29</v>
      </c>
      <c r="G49" s="226">
        <f t="shared" si="6"/>
        <v>0</v>
      </c>
      <c r="H49" s="184">
        <f t="shared" si="2"/>
        <v>100</v>
      </c>
    </row>
    <row r="50" spans="1:8" x14ac:dyDescent="0.2">
      <c r="A50" s="201" t="s">
        <v>133</v>
      </c>
      <c r="B50" s="202">
        <v>454002</v>
      </c>
      <c r="C50" s="203" t="s">
        <v>167</v>
      </c>
      <c r="D50" s="203">
        <v>0</v>
      </c>
      <c r="E50" s="204">
        <v>5985.05</v>
      </c>
      <c r="F50" s="231">
        <v>5985.05</v>
      </c>
      <c r="G50" s="226">
        <f t="shared" si="6"/>
        <v>0</v>
      </c>
      <c r="H50" s="184">
        <f t="shared" si="2"/>
        <v>100</v>
      </c>
    </row>
    <row r="51" spans="1:8" x14ac:dyDescent="0.2">
      <c r="A51" s="201">
        <v>41</v>
      </c>
      <c r="B51" s="202"/>
      <c r="C51" s="203" t="s">
        <v>187</v>
      </c>
      <c r="D51" s="203">
        <v>0</v>
      </c>
      <c r="E51" s="204">
        <v>9352</v>
      </c>
      <c r="F51" s="231">
        <v>9351.9500000000007</v>
      </c>
      <c r="G51" s="226">
        <f t="shared" si="6"/>
        <v>-4.9999999999272404E-2</v>
      </c>
      <c r="H51" s="184">
        <f t="shared" si="2"/>
        <v>99.999465355004276</v>
      </c>
    </row>
    <row r="52" spans="1:8" ht="13.5" thickBot="1" x14ac:dyDescent="0.25">
      <c r="A52" s="188">
        <v>41</v>
      </c>
      <c r="B52" s="200">
        <v>454001</v>
      </c>
      <c r="C52" s="190" t="s">
        <v>167</v>
      </c>
      <c r="D52" s="190">
        <v>80100</v>
      </c>
      <c r="E52" s="191">
        <v>40200</v>
      </c>
      <c r="F52" s="239">
        <v>18214</v>
      </c>
      <c r="G52" s="240">
        <f t="shared" si="6"/>
        <v>-21986</v>
      </c>
      <c r="H52" s="266">
        <f t="shared" si="2"/>
        <v>45.308457711442784</v>
      </c>
    </row>
    <row r="53" spans="1:8" x14ac:dyDescent="0.2">
      <c r="A53" s="241"/>
      <c r="B53" s="242"/>
      <c r="C53" s="242"/>
      <c r="D53" s="242"/>
      <c r="E53" s="242"/>
      <c r="F53" s="243"/>
      <c r="G53" s="244"/>
      <c r="H53" s="245"/>
    </row>
    <row r="54" spans="1:8" ht="13.5" thickBot="1" x14ac:dyDescent="0.25">
      <c r="A54" s="246"/>
      <c r="B54" s="247"/>
      <c r="C54" s="248" t="s">
        <v>28</v>
      </c>
      <c r="D54" s="249">
        <f>+D6+D44+D48</f>
        <v>701505</v>
      </c>
      <c r="E54" s="250">
        <f>+E6+E44+E48</f>
        <v>931669.37</v>
      </c>
      <c r="F54" s="250">
        <f>+F6+F44+F48</f>
        <v>625928.6100000001</v>
      </c>
      <c r="G54" s="258">
        <f t="shared" si="6"/>
        <v>-305740.75999999989</v>
      </c>
      <c r="H54" s="259">
        <f t="shared" si="2"/>
        <v>67.18355568563986</v>
      </c>
    </row>
    <row r="55" spans="1:8" x14ac:dyDescent="0.2">
      <c r="A55" s="49"/>
      <c r="F55" s="36"/>
    </row>
    <row r="56" spans="1:8" x14ac:dyDescent="0.2">
      <c r="A56" s="49"/>
    </row>
    <row r="57" spans="1:8" x14ac:dyDescent="0.2">
      <c r="A57" s="49"/>
    </row>
    <row r="58" spans="1:8" x14ac:dyDescent="0.2">
      <c r="A58" s="4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8"/>
  <sheetViews>
    <sheetView tabSelected="1" workbookViewId="0">
      <selection activeCell="J54" sqref="J54"/>
    </sheetView>
  </sheetViews>
  <sheetFormatPr defaultRowHeight="12.75" x14ac:dyDescent="0.2"/>
  <cols>
    <col min="1" max="1" width="5.7109375" customWidth="1"/>
    <col min="2" max="2" width="6.7109375" customWidth="1"/>
    <col min="3" max="3" width="28.7109375" customWidth="1"/>
    <col min="4" max="4" width="8.7109375" customWidth="1"/>
    <col min="5" max="6" width="10.7109375" customWidth="1"/>
    <col min="7" max="7" width="9.7109375" customWidth="1"/>
    <col min="8" max="8" width="7.7109375" customWidth="1"/>
  </cols>
  <sheetData>
    <row r="1" spans="1:12" ht="13.5" thickBot="1" x14ac:dyDescent="0.25">
      <c r="B1" s="35"/>
      <c r="C1" s="37"/>
      <c r="D1" s="35"/>
      <c r="E1" s="35"/>
      <c r="F1" s="36"/>
    </row>
    <row r="2" spans="1:12" x14ac:dyDescent="0.2">
      <c r="A2" s="151" t="s">
        <v>126</v>
      </c>
      <c r="B2" s="152" t="s">
        <v>0</v>
      </c>
      <c r="C2" s="153" t="s">
        <v>1</v>
      </c>
      <c r="D2" s="153" t="s">
        <v>2</v>
      </c>
      <c r="E2" s="154" t="s">
        <v>185</v>
      </c>
      <c r="F2" s="155" t="s">
        <v>120</v>
      </c>
      <c r="G2" s="251" t="s">
        <v>190</v>
      </c>
      <c r="H2" s="252" t="s">
        <v>191</v>
      </c>
    </row>
    <row r="3" spans="1:12" ht="13.5" thickBot="1" x14ac:dyDescent="0.25">
      <c r="A3" s="334" t="s">
        <v>127</v>
      </c>
      <c r="B3" s="335" t="s">
        <v>3</v>
      </c>
      <c r="C3" s="336" t="s">
        <v>3</v>
      </c>
      <c r="D3" s="337" t="s">
        <v>4</v>
      </c>
      <c r="E3" s="338" t="s">
        <v>4</v>
      </c>
      <c r="F3" s="339"/>
      <c r="G3" s="340"/>
      <c r="H3" s="341"/>
    </row>
    <row r="4" spans="1:12" x14ac:dyDescent="0.2">
      <c r="A4" s="13"/>
      <c r="B4" s="12"/>
      <c r="C4" s="12"/>
      <c r="D4" s="22"/>
      <c r="E4" s="22"/>
      <c r="F4" s="22"/>
    </row>
    <row r="5" spans="1:12" x14ac:dyDescent="0.2">
      <c r="A5" s="164"/>
      <c r="B5" s="276"/>
      <c r="C5" s="277" t="s">
        <v>29</v>
      </c>
      <c r="D5" s="278">
        <f>+D7+D11+D32+D60+D86+D119+D130+D178+D229+D237+D248+D252+D256+D261+D267+D270+D276+D283+D288</f>
        <v>221367</v>
      </c>
      <c r="E5" s="278">
        <f>+E7+E11+E32+E60+E86+E119+E130+E178+E229+E237+E248+E252+E256+E261+E267+E270+E276+E283+E288</f>
        <v>329851.40000000008</v>
      </c>
      <c r="F5" s="278">
        <f>+F7+F11+F32+F60+F86+F119+F130+F178+F229+F237+F248+F252+F256+F261+F267+F270+F276+F283+F288</f>
        <v>292971.9200000001</v>
      </c>
      <c r="G5" s="278">
        <f>+G7+G11+G32+G60+G86+G119+G130+G178+G229+G237+G248+G252+G256+G261+G267+G270+G276+G283+G288</f>
        <v>-36879.480000000003</v>
      </c>
      <c r="H5" s="275">
        <f>+F5/E5*100</f>
        <v>88.819365326325737</v>
      </c>
    </row>
    <row r="6" spans="1:12" x14ac:dyDescent="0.2">
      <c r="A6" s="303"/>
      <c r="B6" s="279"/>
      <c r="C6" s="280"/>
      <c r="D6" s="279"/>
      <c r="E6" s="279"/>
      <c r="F6" s="279"/>
      <c r="G6" s="33"/>
      <c r="H6" s="304"/>
    </row>
    <row r="7" spans="1:12" x14ac:dyDescent="0.2">
      <c r="A7" s="281">
        <v>111</v>
      </c>
      <c r="B7" s="281" t="s">
        <v>30</v>
      </c>
      <c r="C7" s="186" t="s">
        <v>149</v>
      </c>
      <c r="D7" s="186">
        <f>SUM(D8:D9)</f>
        <v>0</v>
      </c>
      <c r="E7" s="186">
        <f>SUM(E8:E9)</f>
        <v>55.22</v>
      </c>
      <c r="F7" s="282">
        <f>SUM(F8:F9)</f>
        <v>55.22</v>
      </c>
      <c r="G7" s="282">
        <f t="shared" ref="G7" si="0">SUM(G8:G9)</f>
        <v>0</v>
      </c>
      <c r="H7" s="282">
        <f t="shared" ref="H7:H9" si="1">+F7/E7*100</f>
        <v>100</v>
      </c>
    </row>
    <row r="8" spans="1:12" x14ac:dyDescent="0.2">
      <c r="A8" s="166"/>
      <c r="B8" s="166">
        <v>633006</v>
      </c>
      <c r="C8" s="171" t="s">
        <v>74</v>
      </c>
      <c r="D8" s="171">
        <v>0</v>
      </c>
      <c r="E8" s="172">
        <v>44.22</v>
      </c>
      <c r="F8" s="172">
        <v>44.22</v>
      </c>
      <c r="G8" s="172">
        <f t="shared" ref="G8:G9" si="2">+F8-E8</f>
        <v>0</v>
      </c>
      <c r="H8" s="172">
        <f t="shared" si="1"/>
        <v>100</v>
      </c>
    </row>
    <row r="9" spans="1:12" x14ac:dyDescent="0.2">
      <c r="A9" s="166"/>
      <c r="B9" s="166">
        <v>641009</v>
      </c>
      <c r="C9" s="171" t="s">
        <v>170</v>
      </c>
      <c r="D9" s="171">
        <v>0</v>
      </c>
      <c r="E9" s="172">
        <v>11</v>
      </c>
      <c r="F9" s="172">
        <v>11</v>
      </c>
      <c r="G9" s="172">
        <f t="shared" si="2"/>
        <v>0</v>
      </c>
      <c r="H9" s="172">
        <f t="shared" si="1"/>
        <v>100</v>
      </c>
      <c r="K9" s="29"/>
      <c r="L9" s="29"/>
    </row>
    <row r="10" spans="1:12" x14ac:dyDescent="0.2">
      <c r="A10" s="293"/>
      <c r="B10" s="182"/>
      <c r="C10" s="183"/>
      <c r="D10" s="183"/>
      <c r="E10" s="283"/>
      <c r="F10" s="283"/>
      <c r="G10" s="51"/>
      <c r="H10" s="305"/>
      <c r="K10" s="29"/>
      <c r="L10" s="29"/>
    </row>
    <row r="11" spans="1:12" x14ac:dyDescent="0.2">
      <c r="A11" s="281">
        <v>111</v>
      </c>
      <c r="B11" s="284" t="s">
        <v>192</v>
      </c>
      <c r="C11" s="285" t="s">
        <v>193</v>
      </c>
      <c r="D11" s="186">
        <f>SUM(D12:D29)</f>
        <v>0</v>
      </c>
      <c r="E11" s="282">
        <f>SUM(E12:E30)</f>
        <v>2240.0000000000005</v>
      </c>
      <c r="F11" s="282">
        <f t="shared" ref="F11:G11" si="3">SUM(F12:F30)</f>
        <v>2240.0000000000005</v>
      </c>
      <c r="G11" s="282">
        <f t="shared" si="3"/>
        <v>0</v>
      </c>
      <c r="H11" s="256">
        <f t="shared" ref="H11:H30" si="4">+F11/E11*100</f>
        <v>100</v>
      </c>
      <c r="K11" s="29"/>
      <c r="L11" s="29"/>
    </row>
    <row r="12" spans="1:12" x14ac:dyDescent="0.2">
      <c r="A12" s="166"/>
      <c r="B12" s="166">
        <v>611</v>
      </c>
      <c r="C12" s="171" t="s">
        <v>31</v>
      </c>
      <c r="D12" s="171">
        <v>0</v>
      </c>
      <c r="E12" s="172">
        <v>451.17</v>
      </c>
      <c r="F12" s="172">
        <v>451.17</v>
      </c>
      <c r="G12" s="172">
        <f t="shared" ref="G12:G30" si="5">+F12-E12</f>
        <v>0</v>
      </c>
      <c r="H12" s="172">
        <f t="shared" si="4"/>
        <v>100</v>
      </c>
      <c r="K12" s="290"/>
      <c r="L12" s="29"/>
    </row>
    <row r="13" spans="1:12" x14ac:dyDescent="0.2">
      <c r="A13" s="166"/>
      <c r="B13" s="286">
        <v>621</v>
      </c>
      <c r="C13" s="171" t="s">
        <v>33</v>
      </c>
      <c r="D13" s="171">
        <v>0</v>
      </c>
      <c r="E13" s="172">
        <v>125.57</v>
      </c>
      <c r="F13" s="172">
        <v>125.57</v>
      </c>
      <c r="G13" s="172">
        <f t="shared" si="5"/>
        <v>0</v>
      </c>
      <c r="H13" s="172">
        <f t="shared" si="4"/>
        <v>100</v>
      </c>
      <c r="K13" s="29"/>
      <c r="L13" s="29"/>
    </row>
    <row r="14" spans="1:12" x14ac:dyDescent="0.2">
      <c r="A14" s="166"/>
      <c r="B14" s="166">
        <v>625001</v>
      </c>
      <c r="C14" s="171" t="s">
        <v>34</v>
      </c>
      <c r="D14" s="171">
        <v>0</v>
      </c>
      <c r="E14" s="172">
        <v>2.52</v>
      </c>
      <c r="F14" s="172">
        <v>2.52</v>
      </c>
      <c r="G14" s="172">
        <f t="shared" si="5"/>
        <v>0</v>
      </c>
      <c r="H14" s="172">
        <f t="shared" si="4"/>
        <v>100</v>
      </c>
      <c r="K14" s="29"/>
      <c r="L14" s="29"/>
    </row>
    <row r="15" spans="1:12" x14ac:dyDescent="0.2">
      <c r="A15" s="166"/>
      <c r="B15" s="166">
        <v>625002</v>
      </c>
      <c r="C15" s="171" t="s">
        <v>35</v>
      </c>
      <c r="D15" s="171">
        <v>0</v>
      </c>
      <c r="E15" s="172">
        <v>53.99</v>
      </c>
      <c r="F15" s="172">
        <v>53.99</v>
      </c>
      <c r="G15" s="172">
        <f t="shared" si="5"/>
        <v>0</v>
      </c>
      <c r="H15" s="172">
        <f t="shared" si="4"/>
        <v>100</v>
      </c>
      <c r="K15" s="29"/>
      <c r="L15" s="29"/>
    </row>
    <row r="16" spans="1:12" x14ac:dyDescent="0.2">
      <c r="A16" s="166"/>
      <c r="B16" s="166">
        <v>625003</v>
      </c>
      <c r="C16" s="171" t="s">
        <v>36</v>
      </c>
      <c r="D16" s="171">
        <v>0</v>
      </c>
      <c r="E16" s="172">
        <v>3.08</v>
      </c>
      <c r="F16" s="172">
        <v>3.08</v>
      </c>
      <c r="G16" s="172">
        <f t="shared" si="5"/>
        <v>0</v>
      </c>
      <c r="H16" s="172">
        <f t="shared" si="4"/>
        <v>100</v>
      </c>
      <c r="K16" s="29"/>
      <c r="L16" s="29"/>
    </row>
    <row r="17" spans="1:12" x14ac:dyDescent="0.2">
      <c r="A17" s="166"/>
      <c r="B17" s="166">
        <v>625004</v>
      </c>
      <c r="C17" s="171" t="s">
        <v>37</v>
      </c>
      <c r="D17" s="171">
        <v>0</v>
      </c>
      <c r="E17" s="172">
        <v>11.57</v>
      </c>
      <c r="F17" s="172">
        <v>11.57</v>
      </c>
      <c r="G17" s="172">
        <f t="shared" si="5"/>
        <v>0</v>
      </c>
      <c r="H17" s="172">
        <f t="shared" si="4"/>
        <v>100</v>
      </c>
      <c r="K17" s="29"/>
      <c r="L17" s="29"/>
    </row>
    <row r="18" spans="1:12" x14ac:dyDescent="0.2">
      <c r="A18" s="166"/>
      <c r="B18" s="166">
        <v>625005</v>
      </c>
      <c r="C18" s="171" t="s">
        <v>38</v>
      </c>
      <c r="D18" s="171">
        <v>0</v>
      </c>
      <c r="E18" s="172">
        <v>1.8</v>
      </c>
      <c r="F18" s="172">
        <v>1.8</v>
      </c>
      <c r="G18" s="172">
        <f t="shared" si="5"/>
        <v>0</v>
      </c>
      <c r="H18" s="172">
        <f t="shared" si="4"/>
        <v>100</v>
      </c>
      <c r="K18" s="29"/>
      <c r="L18" s="29"/>
    </row>
    <row r="19" spans="1:12" x14ac:dyDescent="0.2">
      <c r="A19" s="166"/>
      <c r="B19" s="166">
        <v>625007</v>
      </c>
      <c r="C19" s="171" t="s">
        <v>39</v>
      </c>
      <c r="D19" s="171">
        <v>0</v>
      </c>
      <c r="E19" s="172">
        <v>18.32</v>
      </c>
      <c r="F19" s="172">
        <v>18.32</v>
      </c>
      <c r="G19" s="172">
        <f t="shared" si="5"/>
        <v>0</v>
      </c>
      <c r="H19" s="172">
        <f t="shared" si="4"/>
        <v>100</v>
      </c>
    </row>
    <row r="20" spans="1:12" x14ac:dyDescent="0.2">
      <c r="A20" s="166"/>
      <c r="B20" s="166">
        <v>632001</v>
      </c>
      <c r="C20" s="171" t="s">
        <v>73</v>
      </c>
      <c r="D20" s="171">
        <v>0</v>
      </c>
      <c r="E20" s="172">
        <v>70</v>
      </c>
      <c r="F20" s="172">
        <v>70</v>
      </c>
      <c r="G20" s="172">
        <f t="shared" si="5"/>
        <v>0</v>
      </c>
      <c r="H20" s="172">
        <f t="shared" si="4"/>
        <v>100</v>
      </c>
    </row>
    <row r="21" spans="1:12" x14ac:dyDescent="0.2">
      <c r="A21" s="166"/>
      <c r="B21" s="166">
        <v>632003</v>
      </c>
      <c r="C21" s="171" t="s">
        <v>43</v>
      </c>
      <c r="D21" s="171">
        <v>0</v>
      </c>
      <c r="E21" s="172">
        <v>29.9</v>
      </c>
      <c r="F21" s="172">
        <v>29.9</v>
      </c>
      <c r="G21" s="172">
        <f t="shared" si="5"/>
        <v>0</v>
      </c>
      <c r="H21" s="172">
        <f t="shared" si="4"/>
        <v>100</v>
      </c>
    </row>
    <row r="22" spans="1:12" x14ac:dyDescent="0.2">
      <c r="A22" s="166"/>
      <c r="B22" s="166">
        <v>633006</v>
      </c>
      <c r="C22" s="171" t="s">
        <v>74</v>
      </c>
      <c r="D22" s="171">
        <v>0</v>
      </c>
      <c r="E22" s="172">
        <v>95.09</v>
      </c>
      <c r="F22" s="172">
        <v>95.09</v>
      </c>
      <c r="G22" s="172">
        <f t="shared" si="5"/>
        <v>0</v>
      </c>
      <c r="H22" s="172">
        <f t="shared" si="4"/>
        <v>100</v>
      </c>
    </row>
    <row r="23" spans="1:12" x14ac:dyDescent="0.2">
      <c r="A23" s="166"/>
      <c r="B23" s="166">
        <v>633016</v>
      </c>
      <c r="C23" s="171" t="s">
        <v>49</v>
      </c>
      <c r="D23" s="171">
        <v>0</v>
      </c>
      <c r="E23" s="172">
        <v>84</v>
      </c>
      <c r="F23" s="172">
        <v>84</v>
      </c>
      <c r="G23" s="172">
        <f t="shared" si="5"/>
        <v>0</v>
      </c>
      <c r="H23" s="172">
        <f t="shared" si="4"/>
        <v>100</v>
      </c>
    </row>
    <row r="24" spans="1:12" x14ac:dyDescent="0.2">
      <c r="A24" s="166"/>
      <c r="B24" s="166">
        <v>634004</v>
      </c>
      <c r="C24" s="171" t="s">
        <v>195</v>
      </c>
      <c r="D24" s="171">
        <v>0</v>
      </c>
      <c r="E24" s="172">
        <v>61.46</v>
      </c>
      <c r="F24" s="172">
        <v>61.46</v>
      </c>
      <c r="G24" s="172">
        <f t="shared" si="5"/>
        <v>0</v>
      </c>
      <c r="H24" s="172">
        <f t="shared" si="4"/>
        <v>100</v>
      </c>
    </row>
    <row r="25" spans="1:12" x14ac:dyDescent="0.2">
      <c r="A25" s="166"/>
      <c r="B25" s="166">
        <v>636001</v>
      </c>
      <c r="C25" s="171" t="s">
        <v>152</v>
      </c>
      <c r="D25" s="171">
        <v>0</v>
      </c>
      <c r="E25" s="172">
        <v>70</v>
      </c>
      <c r="F25" s="172">
        <v>70</v>
      </c>
      <c r="G25" s="172">
        <f t="shared" si="5"/>
        <v>0</v>
      </c>
      <c r="H25" s="172">
        <f t="shared" si="4"/>
        <v>100</v>
      </c>
    </row>
    <row r="26" spans="1:12" x14ac:dyDescent="0.2">
      <c r="A26" s="166"/>
      <c r="B26" s="166">
        <v>637007</v>
      </c>
      <c r="C26" s="171" t="s">
        <v>40</v>
      </c>
      <c r="D26" s="171">
        <v>0</v>
      </c>
      <c r="E26" s="172">
        <v>2</v>
      </c>
      <c r="F26" s="172">
        <v>2</v>
      </c>
      <c r="G26" s="172">
        <f t="shared" si="5"/>
        <v>0</v>
      </c>
      <c r="H26" s="172">
        <f t="shared" si="4"/>
        <v>100</v>
      </c>
    </row>
    <row r="27" spans="1:12" x14ac:dyDescent="0.2">
      <c r="A27" s="166"/>
      <c r="B27" s="166">
        <v>637012</v>
      </c>
      <c r="C27" s="171"/>
      <c r="D27" s="171">
        <v>0</v>
      </c>
      <c r="E27" s="172">
        <v>48.02</v>
      </c>
      <c r="F27" s="172">
        <v>48.02</v>
      </c>
      <c r="G27" s="172">
        <f t="shared" si="5"/>
        <v>0</v>
      </c>
      <c r="H27" s="172">
        <f t="shared" si="4"/>
        <v>100</v>
      </c>
    </row>
    <row r="28" spans="1:12" x14ac:dyDescent="0.2">
      <c r="A28" s="166"/>
      <c r="B28" s="166">
        <v>637014</v>
      </c>
      <c r="C28" s="171" t="s">
        <v>62</v>
      </c>
      <c r="D28" s="171">
        <v>0</v>
      </c>
      <c r="E28" s="172">
        <v>223.2</v>
      </c>
      <c r="F28" s="172">
        <v>223.2</v>
      </c>
      <c r="G28" s="172">
        <f t="shared" si="5"/>
        <v>0</v>
      </c>
      <c r="H28" s="172">
        <f t="shared" si="4"/>
        <v>100</v>
      </c>
    </row>
    <row r="29" spans="1:12" x14ac:dyDescent="0.2">
      <c r="A29" s="166"/>
      <c r="B29" s="166">
        <v>637026</v>
      </c>
      <c r="C29" s="171" t="s">
        <v>66</v>
      </c>
      <c r="D29" s="171">
        <v>0</v>
      </c>
      <c r="E29" s="172">
        <v>740</v>
      </c>
      <c r="F29" s="172">
        <v>740</v>
      </c>
      <c r="G29" s="172">
        <f t="shared" si="5"/>
        <v>0</v>
      </c>
      <c r="H29" s="172">
        <f t="shared" si="4"/>
        <v>100</v>
      </c>
    </row>
    <row r="30" spans="1:12" x14ac:dyDescent="0.2">
      <c r="A30" s="166"/>
      <c r="B30" s="166">
        <v>637027</v>
      </c>
      <c r="C30" s="171" t="s">
        <v>196</v>
      </c>
      <c r="D30" s="171">
        <v>0</v>
      </c>
      <c r="E30" s="172">
        <v>148.31</v>
      </c>
      <c r="F30" s="172">
        <v>148.31</v>
      </c>
      <c r="G30" s="172">
        <f t="shared" si="5"/>
        <v>0</v>
      </c>
      <c r="H30" s="172">
        <f t="shared" si="4"/>
        <v>100</v>
      </c>
    </row>
    <row r="31" spans="1:12" x14ac:dyDescent="0.2">
      <c r="A31" s="133"/>
      <c r="B31" s="3"/>
      <c r="C31" s="29"/>
      <c r="D31" s="29"/>
      <c r="E31" s="29"/>
      <c r="F31" s="29"/>
      <c r="G31" s="29"/>
      <c r="H31" s="134"/>
    </row>
    <row r="32" spans="1:12" x14ac:dyDescent="0.2">
      <c r="A32" s="281">
        <v>111</v>
      </c>
      <c r="B32" s="281" t="s">
        <v>188</v>
      </c>
      <c r="C32" s="285" t="s">
        <v>81</v>
      </c>
      <c r="D32" s="171">
        <v>0</v>
      </c>
      <c r="E32" s="282">
        <f>+E33</f>
        <v>331.15</v>
      </c>
      <c r="F32" s="282">
        <f>+F33</f>
        <v>331.15</v>
      </c>
      <c r="G32" s="282">
        <f t="shared" ref="G32:G33" si="6">+F32-E32</f>
        <v>0</v>
      </c>
      <c r="H32" s="282">
        <f t="shared" ref="H32:H33" si="7">+F32/E32*100</f>
        <v>100</v>
      </c>
    </row>
    <row r="33" spans="1:8" x14ac:dyDescent="0.2">
      <c r="A33" s="166"/>
      <c r="B33" s="166">
        <v>633006</v>
      </c>
      <c r="C33" s="171" t="s">
        <v>189</v>
      </c>
      <c r="D33" s="171">
        <v>0</v>
      </c>
      <c r="E33" s="172">
        <v>331.15</v>
      </c>
      <c r="F33" s="172">
        <v>331.15</v>
      </c>
      <c r="G33" s="172">
        <f t="shared" si="6"/>
        <v>0</v>
      </c>
      <c r="H33" s="172">
        <f t="shared" si="7"/>
        <v>100</v>
      </c>
    </row>
    <row r="34" spans="1:8" x14ac:dyDescent="0.2">
      <c r="A34" s="3"/>
      <c r="B34" s="3"/>
      <c r="C34" s="29"/>
      <c r="D34" s="29"/>
      <c r="E34" s="29"/>
      <c r="F34" s="29"/>
    </row>
    <row r="35" spans="1:8" x14ac:dyDescent="0.2">
      <c r="A35" s="3"/>
      <c r="B35" s="3"/>
      <c r="C35" s="29"/>
      <c r="D35" s="29"/>
      <c r="E35" s="29"/>
      <c r="F35" s="29"/>
    </row>
    <row r="36" spans="1:8" x14ac:dyDescent="0.2">
      <c r="A36" s="3"/>
      <c r="B36" s="3"/>
      <c r="C36" s="29"/>
      <c r="D36" s="29"/>
      <c r="E36" s="29"/>
      <c r="F36" s="29"/>
    </row>
    <row r="37" spans="1:8" x14ac:dyDescent="0.2">
      <c r="A37" s="3"/>
      <c r="B37" s="3"/>
      <c r="C37" s="29"/>
      <c r="D37" s="29"/>
      <c r="E37" s="29"/>
      <c r="F37" s="29"/>
    </row>
    <row r="38" spans="1:8" x14ac:dyDescent="0.2">
      <c r="A38" s="3"/>
      <c r="B38" s="3"/>
      <c r="C38" s="29"/>
      <c r="D38" s="29"/>
      <c r="E38" s="29"/>
      <c r="F38" s="29"/>
    </row>
    <row r="39" spans="1:8" x14ac:dyDescent="0.2">
      <c r="A39" s="3"/>
      <c r="B39" s="3"/>
      <c r="C39" s="29"/>
      <c r="D39" s="29"/>
      <c r="E39" s="29"/>
      <c r="F39" s="29"/>
    </row>
    <row r="40" spans="1:8" x14ac:dyDescent="0.2">
      <c r="A40" s="3"/>
      <c r="B40" s="3"/>
      <c r="C40" s="29"/>
      <c r="D40" s="29"/>
      <c r="E40" s="29"/>
      <c r="F40" s="29"/>
    </row>
    <row r="41" spans="1:8" x14ac:dyDescent="0.2">
      <c r="A41" s="3"/>
      <c r="B41" s="3"/>
      <c r="C41" s="29"/>
      <c r="D41" s="29"/>
      <c r="E41" s="29"/>
      <c r="F41" s="29"/>
    </row>
    <row r="42" spans="1:8" x14ac:dyDescent="0.2">
      <c r="A42" s="3"/>
      <c r="B42" s="3"/>
      <c r="C42" s="29"/>
      <c r="D42" s="29"/>
      <c r="E42" s="29"/>
      <c r="F42" s="29"/>
    </row>
    <row r="43" spans="1:8" x14ac:dyDescent="0.2">
      <c r="A43" s="3"/>
      <c r="B43" s="3"/>
      <c r="C43" s="29"/>
      <c r="D43" s="29"/>
      <c r="E43" s="29"/>
      <c r="F43" s="29"/>
    </row>
    <row r="44" spans="1:8" x14ac:dyDescent="0.2">
      <c r="A44" s="3"/>
      <c r="B44" s="3"/>
      <c r="C44" s="29"/>
      <c r="D44" s="29"/>
      <c r="E44" s="29"/>
      <c r="F44" s="29"/>
    </row>
    <row r="45" spans="1:8" x14ac:dyDescent="0.2">
      <c r="A45" s="3"/>
      <c r="B45" s="3"/>
      <c r="C45" s="29"/>
      <c r="D45" s="29"/>
      <c r="E45" s="29"/>
      <c r="F45" s="29"/>
    </row>
    <row r="46" spans="1:8" x14ac:dyDescent="0.2">
      <c r="A46" s="3"/>
      <c r="B46" s="3"/>
      <c r="C46" s="29"/>
      <c r="D46" s="29"/>
      <c r="E46" s="29"/>
      <c r="F46" s="29"/>
    </row>
    <row r="47" spans="1:8" x14ac:dyDescent="0.2">
      <c r="A47" s="3"/>
      <c r="B47" s="3"/>
      <c r="C47" s="29"/>
      <c r="D47" s="29"/>
      <c r="E47" s="29"/>
      <c r="F47" s="29"/>
    </row>
    <row r="48" spans="1:8" x14ac:dyDescent="0.2">
      <c r="A48" s="3"/>
      <c r="B48" s="3"/>
      <c r="C48" s="29"/>
      <c r="D48" s="29"/>
      <c r="E48" s="29"/>
      <c r="F48" s="29"/>
      <c r="G48" s="29"/>
      <c r="H48" s="29"/>
    </row>
    <row r="49" spans="1:14" x14ac:dyDescent="0.2">
      <c r="A49" s="3"/>
      <c r="B49" s="3"/>
      <c r="C49" s="29"/>
      <c r="D49" s="29"/>
      <c r="E49" s="29"/>
      <c r="F49" s="29"/>
      <c r="G49" s="29"/>
      <c r="H49" s="29"/>
    </row>
    <row r="50" spans="1:14" x14ac:dyDescent="0.2">
      <c r="A50" s="3"/>
      <c r="B50" s="3"/>
      <c r="C50" s="29"/>
      <c r="D50" s="29"/>
      <c r="E50" s="29"/>
      <c r="F50" s="29"/>
      <c r="G50" s="29"/>
      <c r="H50" s="29"/>
    </row>
    <row r="51" spans="1:14" x14ac:dyDescent="0.2">
      <c r="A51" s="3"/>
      <c r="B51" s="3"/>
      <c r="C51" s="29"/>
      <c r="D51" s="29"/>
      <c r="E51" s="29"/>
      <c r="F51" s="29"/>
      <c r="G51" s="29"/>
      <c r="H51" s="29"/>
    </row>
    <row r="52" spans="1:14" x14ac:dyDescent="0.2">
      <c r="A52" s="3"/>
      <c r="B52" s="3"/>
      <c r="C52" s="29"/>
      <c r="D52" s="29"/>
      <c r="E52" s="29"/>
      <c r="F52" s="29"/>
      <c r="G52" s="29"/>
      <c r="H52" s="29"/>
    </row>
    <row r="53" spans="1:14" x14ac:dyDescent="0.2">
      <c r="A53" s="3"/>
      <c r="B53" s="3"/>
      <c r="C53" s="29"/>
      <c r="D53" s="29"/>
      <c r="E53" s="29"/>
      <c r="F53" s="29"/>
      <c r="G53" s="29"/>
      <c r="H53" s="29"/>
    </row>
    <row r="54" spans="1:14" x14ac:dyDescent="0.2">
      <c r="A54" s="3"/>
      <c r="B54" s="3"/>
      <c r="C54" s="29"/>
      <c r="D54" s="29"/>
      <c r="E54" s="29"/>
      <c r="F54" s="29"/>
      <c r="G54" s="29"/>
      <c r="H54" s="29"/>
    </row>
    <row r="55" spans="1:14" x14ac:dyDescent="0.2">
      <c r="A55" s="287"/>
      <c r="B55" s="287"/>
      <c r="C55" s="288"/>
      <c r="D55" s="29"/>
      <c r="E55" s="289"/>
      <c r="F55" s="289"/>
      <c r="G55" s="289"/>
      <c r="H55" s="289"/>
    </row>
    <row r="56" spans="1:14" x14ac:dyDescent="0.2">
      <c r="A56" s="3"/>
      <c r="B56" s="3"/>
      <c r="C56" s="29"/>
      <c r="D56" s="29"/>
      <c r="E56" s="51"/>
      <c r="F56" s="51"/>
      <c r="G56" s="51"/>
      <c r="H56" s="51"/>
    </row>
    <row r="57" spans="1:14" x14ac:dyDescent="0.2">
      <c r="A57" s="3"/>
      <c r="B57" s="3"/>
      <c r="C57" s="29"/>
      <c r="D57" s="29"/>
      <c r="E57" s="29"/>
      <c r="F57" s="29"/>
      <c r="G57" s="29"/>
      <c r="H57" s="29"/>
    </row>
    <row r="58" spans="1:14" x14ac:dyDescent="0.2">
      <c r="A58" s="3"/>
      <c r="B58" s="3"/>
      <c r="C58" s="29"/>
      <c r="D58" s="29"/>
      <c r="E58" s="29"/>
      <c r="F58" s="29"/>
      <c r="G58" s="29"/>
      <c r="H58" s="29"/>
    </row>
    <row r="59" spans="1:14" x14ac:dyDescent="0.2">
      <c r="A59" s="53"/>
      <c r="B59" s="62"/>
      <c r="C59" s="29"/>
      <c r="D59" s="29"/>
      <c r="E59" s="29"/>
      <c r="F59" s="29"/>
    </row>
    <row r="60" spans="1:14" x14ac:dyDescent="0.2">
      <c r="A60" s="291" t="s">
        <v>130</v>
      </c>
      <c r="B60" s="281"/>
      <c r="C60" s="292" t="s">
        <v>132</v>
      </c>
      <c r="D60" s="186">
        <f t="shared" ref="D60:G60" si="8">SUM(D61:D84)</f>
        <v>127466</v>
      </c>
      <c r="E60" s="282">
        <f t="shared" si="8"/>
        <v>209674.00000000003</v>
      </c>
      <c r="F60" s="282">
        <f t="shared" si="8"/>
        <v>185387.72</v>
      </c>
      <c r="G60" s="282">
        <f t="shared" si="8"/>
        <v>-24286.280000000002</v>
      </c>
      <c r="H60" s="282">
        <f t="shared" ref="H60:H84" si="9">+F60/E60*100</f>
        <v>88.417123725402277</v>
      </c>
    </row>
    <row r="61" spans="1:14" x14ac:dyDescent="0.2">
      <c r="A61" s="166"/>
      <c r="B61" s="166">
        <v>611</v>
      </c>
      <c r="C61" s="171" t="s">
        <v>31</v>
      </c>
      <c r="D61" s="171">
        <v>44200</v>
      </c>
      <c r="E61" s="172">
        <v>44200</v>
      </c>
      <c r="F61" s="172">
        <v>34803.410000000003</v>
      </c>
      <c r="G61" s="172">
        <f t="shared" ref="G61:G84" si="10">+F61-E61</f>
        <v>-9396.5899999999965</v>
      </c>
      <c r="H61" s="172">
        <f t="shared" si="9"/>
        <v>78.740746606334852</v>
      </c>
      <c r="L61" s="29"/>
      <c r="M61" s="29"/>
      <c r="N61" s="29"/>
    </row>
    <row r="62" spans="1:14" x14ac:dyDescent="0.2">
      <c r="A62" s="166"/>
      <c r="B62" s="286">
        <v>621</v>
      </c>
      <c r="C62" s="171" t="s">
        <v>33</v>
      </c>
      <c r="D62" s="171">
        <v>6800</v>
      </c>
      <c r="E62" s="172">
        <v>6800</v>
      </c>
      <c r="F62" s="172">
        <v>2571.1999999999998</v>
      </c>
      <c r="G62" s="172">
        <f t="shared" si="10"/>
        <v>-4228.8</v>
      </c>
      <c r="H62" s="172">
        <f t="shared" si="9"/>
        <v>37.811764705882354</v>
      </c>
      <c r="L62" s="29"/>
      <c r="M62" s="342"/>
      <c r="N62" s="29"/>
    </row>
    <row r="63" spans="1:14" x14ac:dyDescent="0.2">
      <c r="A63" s="166"/>
      <c r="B63" s="166">
        <v>623</v>
      </c>
      <c r="C63" s="171" t="s">
        <v>171</v>
      </c>
      <c r="D63" s="171">
        <v>0</v>
      </c>
      <c r="E63" s="172">
        <v>927</v>
      </c>
      <c r="F63" s="172">
        <v>926.85</v>
      </c>
      <c r="G63" s="172">
        <f t="shared" si="10"/>
        <v>-0.14999999999997726</v>
      </c>
      <c r="H63" s="172">
        <f t="shared" si="9"/>
        <v>99.983818770226534</v>
      </c>
      <c r="L63" s="29"/>
      <c r="M63" s="29"/>
      <c r="N63" s="29"/>
    </row>
    <row r="64" spans="1:14" x14ac:dyDescent="0.2">
      <c r="A64" s="166"/>
      <c r="B64" s="166">
        <v>625001</v>
      </c>
      <c r="C64" s="171" t="s">
        <v>34</v>
      </c>
      <c r="D64" s="171">
        <v>952</v>
      </c>
      <c r="E64" s="172">
        <v>952</v>
      </c>
      <c r="F64" s="172">
        <v>486.69</v>
      </c>
      <c r="G64" s="172">
        <f t="shared" si="10"/>
        <v>-465.31</v>
      </c>
      <c r="H64" s="172">
        <f t="shared" si="9"/>
        <v>51.122899159663874</v>
      </c>
    </row>
    <row r="65" spans="1:8" x14ac:dyDescent="0.2">
      <c r="A65" s="166"/>
      <c r="B65" s="166">
        <v>625002</v>
      </c>
      <c r="C65" s="171" t="s">
        <v>35</v>
      </c>
      <c r="D65" s="171">
        <v>9520</v>
      </c>
      <c r="E65" s="172">
        <v>9520</v>
      </c>
      <c r="F65" s="172">
        <v>4897.2700000000004</v>
      </c>
      <c r="G65" s="172">
        <f t="shared" si="10"/>
        <v>-4622.7299999999996</v>
      </c>
      <c r="H65" s="172">
        <f t="shared" si="9"/>
        <v>51.441911764705885</v>
      </c>
    </row>
    <row r="66" spans="1:8" x14ac:dyDescent="0.2">
      <c r="A66" s="166"/>
      <c r="B66" s="166">
        <v>625003</v>
      </c>
      <c r="C66" s="171" t="s">
        <v>36</v>
      </c>
      <c r="D66" s="171">
        <v>544</v>
      </c>
      <c r="E66" s="172">
        <v>544</v>
      </c>
      <c r="F66" s="172">
        <v>374.18</v>
      </c>
      <c r="G66" s="172">
        <f t="shared" si="10"/>
        <v>-169.82</v>
      </c>
      <c r="H66" s="172">
        <f t="shared" si="9"/>
        <v>68.783088235294116</v>
      </c>
    </row>
    <row r="67" spans="1:8" x14ac:dyDescent="0.2">
      <c r="A67" s="166"/>
      <c r="B67" s="166">
        <v>625004</v>
      </c>
      <c r="C67" s="171" t="s">
        <v>37</v>
      </c>
      <c r="D67" s="171">
        <v>2040</v>
      </c>
      <c r="E67" s="172">
        <v>2040</v>
      </c>
      <c r="F67" s="172">
        <v>956.57</v>
      </c>
      <c r="G67" s="172">
        <f t="shared" si="10"/>
        <v>-1083.4299999999998</v>
      </c>
      <c r="H67" s="172">
        <f t="shared" si="9"/>
        <v>46.890686274509804</v>
      </c>
    </row>
    <row r="68" spans="1:8" x14ac:dyDescent="0.2">
      <c r="A68" s="166"/>
      <c r="B68" s="166">
        <v>625005</v>
      </c>
      <c r="C68" s="171" t="s">
        <v>38</v>
      </c>
      <c r="D68" s="171">
        <v>680</v>
      </c>
      <c r="E68" s="172">
        <v>680</v>
      </c>
      <c r="F68" s="172">
        <v>349.78</v>
      </c>
      <c r="G68" s="172">
        <f t="shared" si="10"/>
        <v>-330.22</v>
      </c>
      <c r="H68" s="172">
        <f t="shared" si="9"/>
        <v>51.438235294117639</v>
      </c>
    </row>
    <row r="69" spans="1:8" x14ac:dyDescent="0.2">
      <c r="A69" s="166"/>
      <c r="B69" s="166">
        <v>625007</v>
      </c>
      <c r="C69" s="171" t="s">
        <v>39</v>
      </c>
      <c r="D69" s="171">
        <v>3230</v>
      </c>
      <c r="E69" s="172">
        <v>3230</v>
      </c>
      <c r="F69" s="172">
        <v>1661.51</v>
      </c>
      <c r="G69" s="172">
        <f t="shared" si="10"/>
        <v>-1568.49</v>
      </c>
      <c r="H69" s="172">
        <f t="shared" si="9"/>
        <v>51.439938080495352</v>
      </c>
    </row>
    <row r="70" spans="1:8" x14ac:dyDescent="0.2">
      <c r="A70" s="166"/>
      <c r="B70" s="166">
        <v>631001</v>
      </c>
      <c r="C70" s="171" t="s">
        <v>172</v>
      </c>
      <c r="D70" s="171">
        <v>0</v>
      </c>
      <c r="E70" s="172">
        <v>1970</v>
      </c>
      <c r="F70" s="172">
        <v>1968.32</v>
      </c>
      <c r="G70" s="172">
        <f t="shared" si="10"/>
        <v>-1.6800000000000637</v>
      </c>
      <c r="H70" s="172">
        <f t="shared" si="9"/>
        <v>99.914720812182736</v>
      </c>
    </row>
    <row r="71" spans="1:8" x14ac:dyDescent="0.2">
      <c r="A71" s="166"/>
      <c r="B71" s="166">
        <v>631002</v>
      </c>
      <c r="C71" s="171" t="s">
        <v>173</v>
      </c>
      <c r="D71" s="171">
        <v>0</v>
      </c>
      <c r="E71" s="172">
        <v>96.97</v>
      </c>
      <c r="F71" s="172">
        <v>96.97</v>
      </c>
      <c r="G71" s="172">
        <f t="shared" si="10"/>
        <v>0</v>
      </c>
      <c r="H71" s="172">
        <f t="shared" si="9"/>
        <v>100</v>
      </c>
    </row>
    <row r="72" spans="1:8" x14ac:dyDescent="0.2">
      <c r="A72" s="166"/>
      <c r="B72" s="166">
        <v>632003</v>
      </c>
      <c r="C72" s="171" t="s">
        <v>43</v>
      </c>
      <c r="D72" s="171">
        <v>0</v>
      </c>
      <c r="E72" s="172">
        <v>390</v>
      </c>
      <c r="F72" s="172">
        <v>385.17</v>
      </c>
      <c r="G72" s="172">
        <f t="shared" si="10"/>
        <v>-4.8299999999999841</v>
      </c>
      <c r="H72" s="172">
        <f t="shared" si="9"/>
        <v>98.761538461538464</v>
      </c>
    </row>
    <row r="73" spans="1:8" x14ac:dyDescent="0.2">
      <c r="A73" s="166"/>
      <c r="B73" s="166">
        <v>632004</v>
      </c>
      <c r="C73" s="171" t="s">
        <v>174</v>
      </c>
      <c r="D73" s="171">
        <v>0</v>
      </c>
      <c r="E73" s="172">
        <v>155</v>
      </c>
      <c r="F73" s="172">
        <v>152.1</v>
      </c>
      <c r="G73" s="172">
        <f t="shared" si="10"/>
        <v>-2.9000000000000057</v>
      </c>
      <c r="H73" s="172">
        <f t="shared" si="9"/>
        <v>98.129032258064512</v>
      </c>
    </row>
    <row r="74" spans="1:8" x14ac:dyDescent="0.2">
      <c r="A74" s="166"/>
      <c r="B74" s="166">
        <v>633006</v>
      </c>
      <c r="C74" s="171" t="s">
        <v>74</v>
      </c>
      <c r="D74" s="171">
        <v>0</v>
      </c>
      <c r="E74" s="172">
        <v>1550</v>
      </c>
      <c r="F74" s="172">
        <v>1510.18</v>
      </c>
      <c r="G74" s="172">
        <f t="shared" si="10"/>
        <v>-39.819999999999936</v>
      </c>
      <c r="H74" s="172">
        <f t="shared" si="9"/>
        <v>97.43096774193549</v>
      </c>
    </row>
    <row r="75" spans="1:8" x14ac:dyDescent="0.2">
      <c r="A75" s="166"/>
      <c r="B75" s="166">
        <v>633013</v>
      </c>
      <c r="C75" s="171" t="s">
        <v>175</v>
      </c>
      <c r="D75" s="171">
        <v>0</v>
      </c>
      <c r="E75" s="172">
        <v>599.25</v>
      </c>
      <c r="F75" s="172">
        <v>599.25</v>
      </c>
      <c r="G75" s="172">
        <f t="shared" si="10"/>
        <v>0</v>
      </c>
      <c r="H75" s="172">
        <f t="shared" si="9"/>
        <v>100</v>
      </c>
    </row>
    <row r="76" spans="1:8" x14ac:dyDescent="0.2">
      <c r="A76" s="166"/>
      <c r="B76" s="166">
        <v>633016</v>
      </c>
      <c r="C76" s="171" t="s">
        <v>49</v>
      </c>
      <c r="D76" s="171">
        <v>0</v>
      </c>
      <c r="E76" s="172">
        <v>300</v>
      </c>
      <c r="F76" s="172">
        <v>296.5</v>
      </c>
      <c r="G76" s="172">
        <f t="shared" si="10"/>
        <v>-3.5</v>
      </c>
      <c r="H76" s="172">
        <f t="shared" si="9"/>
        <v>98.833333333333329</v>
      </c>
    </row>
    <row r="77" spans="1:8" x14ac:dyDescent="0.2">
      <c r="A77" s="166"/>
      <c r="B77" s="166">
        <v>633019</v>
      </c>
      <c r="C77" s="171" t="s">
        <v>174</v>
      </c>
      <c r="D77" s="171">
        <v>0</v>
      </c>
      <c r="E77" s="172">
        <v>14.54</v>
      </c>
      <c r="F77" s="172">
        <v>14.54</v>
      </c>
      <c r="G77" s="172">
        <f t="shared" si="10"/>
        <v>0</v>
      </c>
      <c r="H77" s="172">
        <f t="shared" si="9"/>
        <v>100</v>
      </c>
    </row>
    <row r="78" spans="1:8" x14ac:dyDescent="0.2">
      <c r="A78" s="166"/>
      <c r="B78" s="166">
        <v>636008</v>
      </c>
      <c r="C78" s="171" t="s">
        <v>152</v>
      </c>
      <c r="D78" s="171">
        <v>0</v>
      </c>
      <c r="E78" s="172">
        <v>5</v>
      </c>
      <c r="F78" s="172">
        <v>4.2</v>
      </c>
      <c r="G78" s="172">
        <f t="shared" si="10"/>
        <v>-0.79999999999999982</v>
      </c>
      <c r="H78" s="172">
        <f t="shared" si="9"/>
        <v>84.000000000000014</v>
      </c>
    </row>
    <row r="79" spans="1:8" x14ac:dyDescent="0.2">
      <c r="A79" s="166"/>
      <c r="B79" s="166">
        <v>637001</v>
      </c>
      <c r="C79" s="171" t="s">
        <v>176</v>
      </c>
      <c r="D79" s="171">
        <v>0</v>
      </c>
      <c r="E79" s="172">
        <v>3383</v>
      </c>
      <c r="F79" s="172">
        <v>3383</v>
      </c>
      <c r="G79" s="172">
        <f t="shared" si="10"/>
        <v>0</v>
      </c>
      <c r="H79" s="172">
        <f t="shared" si="9"/>
        <v>100</v>
      </c>
    </row>
    <row r="80" spans="1:8" x14ac:dyDescent="0.2">
      <c r="A80" s="166"/>
      <c r="B80" s="166">
        <v>637003</v>
      </c>
      <c r="C80" s="171" t="s">
        <v>177</v>
      </c>
      <c r="D80" s="171">
        <v>59500</v>
      </c>
      <c r="E80" s="172">
        <v>0</v>
      </c>
      <c r="F80" s="172">
        <v>0</v>
      </c>
      <c r="G80" s="172">
        <f t="shared" si="10"/>
        <v>0</v>
      </c>
      <c r="H80" s="172"/>
    </row>
    <row r="81" spans="1:8" x14ac:dyDescent="0.2">
      <c r="A81" s="166"/>
      <c r="B81" s="166">
        <v>637004</v>
      </c>
      <c r="C81" s="171" t="s">
        <v>58</v>
      </c>
      <c r="D81" s="171">
        <v>0</v>
      </c>
      <c r="E81" s="172">
        <v>130000</v>
      </c>
      <c r="F81" s="172">
        <v>127638.67</v>
      </c>
      <c r="G81" s="172">
        <f t="shared" si="10"/>
        <v>-2361.3300000000017</v>
      </c>
      <c r="H81" s="172">
        <f t="shared" si="9"/>
        <v>98.183592307692308</v>
      </c>
    </row>
    <row r="82" spans="1:8" x14ac:dyDescent="0.2">
      <c r="A82" s="166"/>
      <c r="B82" s="166">
        <v>637005</v>
      </c>
      <c r="C82" s="171" t="s">
        <v>178</v>
      </c>
      <c r="D82" s="171">
        <v>0</v>
      </c>
      <c r="E82" s="172">
        <v>85</v>
      </c>
      <c r="F82" s="172">
        <v>85</v>
      </c>
      <c r="G82" s="172">
        <f t="shared" si="10"/>
        <v>0</v>
      </c>
      <c r="H82" s="172">
        <f t="shared" si="9"/>
        <v>100</v>
      </c>
    </row>
    <row r="83" spans="1:8" x14ac:dyDescent="0.2">
      <c r="A83" s="166"/>
      <c r="B83" s="166">
        <v>637007</v>
      </c>
      <c r="C83" s="171" t="s">
        <v>40</v>
      </c>
      <c r="D83" s="171">
        <v>0</v>
      </c>
      <c r="E83" s="172">
        <v>891.07</v>
      </c>
      <c r="F83" s="172">
        <v>885.19</v>
      </c>
      <c r="G83" s="172">
        <f t="shared" si="10"/>
        <v>-5.8799999999999955</v>
      </c>
      <c r="H83" s="172">
        <f t="shared" si="9"/>
        <v>99.34011918255581</v>
      </c>
    </row>
    <row r="84" spans="1:8" x14ac:dyDescent="0.2">
      <c r="A84" s="166"/>
      <c r="B84" s="166">
        <v>637027</v>
      </c>
      <c r="C84" s="171" t="s">
        <v>153</v>
      </c>
      <c r="D84" s="171">
        <v>0</v>
      </c>
      <c r="E84" s="172">
        <v>1341.17</v>
      </c>
      <c r="F84" s="172">
        <v>1341.17</v>
      </c>
      <c r="G84" s="172">
        <f t="shared" si="10"/>
        <v>0</v>
      </c>
      <c r="H84" s="172">
        <f t="shared" si="9"/>
        <v>100</v>
      </c>
    </row>
    <row r="85" spans="1:8" x14ac:dyDescent="0.2">
      <c r="A85" s="293"/>
      <c r="B85" s="182"/>
      <c r="C85" s="183"/>
      <c r="D85" s="183"/>
      <c r="E85" s="183"/>
      <c r="F85" s="294"/>
      <c r="G85" s="183"/>
      <c r="H85" s="294"/>
    </row>
    <row r="86" spans="1:8" x14ac:dyDescent="0.2">
      <c r="A86" s="291" t="s">
        <v>133</v>
      </c>
      <c r="B86" s="281"/>
      <c r="C86" s="292" t="s">
        <v>154</v>
      </c>
      <c r="D86" s="186">
        <f t="shared" ref="D86:G86" si="11">SUM(D87:D110)</f>
        <v>22494</v>
      </c>
      <c r="E86" s="282">
        <f t="shared" si="11"/>
        <v>42148.78</v>
      </c>
      <c r="F86" s="282">
        <f t="shared" si="11"/>
        <v>32715.19</v>
      </c>
      <c r="G86" s="282">
        <f t="shared" si="11"/>
        <v>-9433.59</v>
      </c>
      <c r="H86" s="282">
        <f t="shared" ref="H86:H106" si="12">+F86/E86*100</f>
        <v>77.618355738884972</v>
      </c>
    </row>
    <row r="87" spans="1:8" x14ac:dyDescent="0.2">
      <c r="A87" s="166"/>
      <c r="B87" s="166">
        <v>611</v>
      </c>
      <c r="C87" s="171" t="s">
        <v>31</v>
      </c>
      <c r="D87" s="171">
        <v>7800</v>
      </c>
      <c r="E87" s="172">
        <v>7800</v>
      </c>
      <c r="F87" s="172">
        <v>6141.85</v>
      </c>
      <c r="G87" s="172">
        <f t="shared" ref="G87:G110" si="13">+F87-E87</f>
        <v>-1658.1499999999996</v>
      </c>
      <c r="H87" s="172">
        <f t="shared" si="12"/>
        <v>78.741666666666674</v>
      </c>
    </row>
    <row r="88" spans="1:8" x14ac:dyDescent="0.2">
      <c r="A88" s="166"/>
      <c r="B88" s="286">
        <v>621</v>
      </c>
      <c r="C88" s="171" t="s">
        <v>33</v>
      </c>
      <c r="D88" s="171">
        <v>1200</v>
      </c>
      <c r="E88" s="172">
        <v>1200</v>
      </c>
      <c r="F88" s="172">
        <v>453.74</v>
      </c>
      <c r="G88" s="172">
        <f t="shared" si="13"/>
        <v>-746.26</v>
      </c>
      <c r="H88" s="172">
        <f t="shared" si="12"/>
        <v>37.811666666666667</v>
      </c>
    </row>
    <row r="89" spans="1:8" x14ac:dyDescent="0.2">
      <c r="A89" s="166"/>
      <c r="B89" s="166">
        <v>623</v>
      </c>
      <c r="C89" s="171" t="s">
        <v>171</v>
      </c>
      <c r="D89" s="171">
        <v>0</v>
      </c>
      <c r="E89" s="172">
        <v>165</v>
      </c>
      <c r="F89" s="172">
        <v>163.52000000000001</v>
      </c>
      <c r="G89" s="172">
        <f t="shared" si="13"/>
        <v>-1.4799999999999898</v>
      </c>
      <c r="H89" s="172">
        <f t="shared" si="12"/>
        <v>99.103030303030309</v>
      </c>
    </row>
    <row r="90" spans="1:8" x14ac:dyDescent="0.2">
      <c r="A90" s="166"/>
      <c r="B90" s="166">
        <v>625001</v>
      </c>
      <c r="C90" s="171" t="s">
        <v>34</v>
      </c>
      <c r="D90" s="171">
        <v>168</v>
      </c>
      <c r="E90" s="172">
        <v>168</v>
      </c>
      <c r="F90" s="172">
        <v>85.87</v>
      </c>
      <c r="G90" s="172">
        <f t="shared" si="13"/>
        <v>-82.13</v>
      </c>
      <c r="H90" s="172">
        <f t="shared" si="12"/>
        <v>51.113095238095241</v>
      </c>
    </row>
    <row r="91" spans="1:8" x14ac:dyDescent="0.2">
      <c r="A91" s="166"/>
      <c r="B91" s="166">
        <v>625002</v>
      </c>
      <c r="C91" s="171" t="s">
        <v>35</v>
      </c>
      <c r="D91" s="171">
        <v>1680</v>
      </c>
      <c r="E91" s="172">
        <v>1680</v>
      </c>
      <c r="F91" s="172">
        <v>864.15</v>
      </c>
      <c r="G91" s="172">
        <f t="shared" si="13"/>
        <v>-815.85</v>
      </c>
      <c r="H91" s="172">
        <f t="shared" si="12"/>
        <v>51.4375</v>
      </c>
    </row>
    <row r="92" spans="1:8" x14ac:dyDescent="0.2">
      <c r="A92" s="166"/>
      <c r="B92" s="166">
        <v>625003</v>
      </c>
      <c r="C92" s="171" t="s">
        <v>36</v>
      </c>
      <c r="D92" s="171">
        <v>96</v>
      </c>
      <c r="E92" s="172">
        <v>96</v>
      </c>
      <c r="F92" s="172">
        <v>49.6</v>
      </c>
      <c r="G92" s="172">
        <f t="shared" si="13"/>
        <v>-46.4</v>
      </c>
      <c r="H92" s="172">
        <f t="shared" si="12"/>
        <v>51.666666666666671</v>
      </c>
    </row>
    <row r="93" spans="1:8" x14ac:dyDescent="0.2">
      <c r="A93" s="166"/>
      <c r="B93" s="166">
        <v>625004</v>
      </c>
      <c r="C93" s="171" t="s">
        <v>37</v>
      </c>
      <c r="D93" s="171">
        <v>360</v>
      </c>
      <c r="E93" s="172">
        <v>360</v>
      </c>
      <c r="F93" s="172">
        <v>185.23</v>
      </c>
      <c r="G93" s="172">
        <f t="shared" si="13"/>
        <v>-174.77</v>
      </c>
      <c r="H93" s="172">
        <f t="shared" si="12"/>
        <v>51.452777777777769</v>
      </c>
    </row>
    <row r="94" spans="1:8" x14ac:dyDescent="0.2">
      <c r="A94" s="166"/>
      <c r="B94" s="166">
        <v>625005</v>
      </c>
      <c r="C94" s="171" t="s">
        <v>38</v>
      </c>
      <c r="D94" s="171">
        <v>120</v>
      </c>
      <c r="E94" s="172">
        <v>120</v>
      </c>
      <c r="F94" s="172">
        <v>61.74</v>
      </c>
      <c r="G94" s="172">
        <f t="shared" si="13"/>
        <v>-58.26</v>
      </c>
      <c r="H94" s="172">
        <f t="shared" si="12"/>
        <v>51.45000000000001</v>
      </c>
    </row>
    <row r="95" spans="1:8" x14ac:dyDescent="0.2">
      <c r="A95" s="166"/>
      <c r="B95" s="166">
        <v>625007</v>
      </c>
      <c r="C95" s="171" t="s">
        <v>39</v>
      </c>
      <c r="D95" s="171">
        <v>570</v>
      </c>
      <c r="E95" s="172">
        <v>570</v>
      </c>
      <c r="F95" s="172">
        <v>293.22000000000003</v>
      </c>
      <c r="G95" s="172">
        <f t="shared" si="13"/>
        <v>-276.77999999999997</v>
      </c>
      <c r="H95" s="172">
        <f t="shared" si="12"/>
        <v>51.442105263157899</v>
      </c>
    </row>
    <row r="96" spans="1:8" x14ac:dyDescent="0.2">
      <c r="A96" s="166"/>
      <c r="B96" s="166">
        <v>631001</v>
      </c>
      <c r="C96" s="171" t="s">
        <v>172</v>
      </c>
      <c r="D96" s="171">
        <v>0</v>
      </c>
      <c r="E96" s="172">
        <v>350</v>
      </c>
      <c r="F96" s="172">
        <v>347.35</v>
      </c>
      <c r="G96" s="172">
        <f t="shared" si="13"/>
        <v>-2.6499999999999773</v>
      </c>
      <c r="H96" s="172">
        <f t="shared" si="12"/>
        <v>99.242857142857162</v>
      </c>
    </row>
    <row r="97" spans="1:8" x14ac:dyDescent="0.2">
      <c r="A97" s="166"/>
      <c r="B97" s="166">
        <v>631002</v>
      </c>
      <c r="C97" s="171" t="s">
        <v>173</v>
      </c>
      <c r="D97" s="171">
        <v>0</v>
      </c>
      <c r="E97" s="172">
        <v>17.11</v>
      </c>
      <c r="F97" s="172">
        <v>17.11</v>
      </c>
      <c r="G97" s="172">
        <f t="shared" si="13"/>
        <v>0</v>
      </c>
      <c r="H97" s="172">
        <f t="shared" si="12"/>
        <v>100</v>
      </c>
    </row>
    <row r="98" spans="1:8" x14ac:dyDescent="0.2">
      <c r="A98" s="166"/>
      <c r="B98" s="166">
        <v>632003</v>
      </c>
      <c r="C98" s="171" t="s">
        <v>43</v>
      </c>
      <c r="D98" s="171">
        <v>0</v>
      </c>
      <c r="E98" s="172">
        <v>70</v>
      </c>
      <c r="F98" s="172">
        <v>67.91</v>
      </c>
      <c r="G98" s="172">
        <f t="shared" si="13"/>
        <v>-2.0900000000000034</v>
      </c>
      <c r="H98" s="172">
        <f t="shared" si="12"/>
        <v>97.014285714285705</v>
      </c>
    </row>
    <row r="99" spans="1:8" x14ac:dyDescent="0.2">
      <c r="A99" s="166"/>
      <c r="B99" s="166">
        <v>632004</v>
      </c>
      <c r="C99" s="171" t="s">
        <v>174</v>
      </c>
      <c r="D99" s="171">
        <v>0</v>
      </c>
      <c r="E99" s="172">
        <v>30</v>
      </c>
      <c r="F99" s="172">
        <v>26.85</v>
      </c>
      <c r="G99" s="172">
        <f t="shared" si="13"/>
        <v>-3.1499999999999986</v>
      </c>
      <c r="H99" s="172">
        <f t="shared" si="12"/>
        <v>89.5</v>
      </c>
    </row>
    <row r="100" spans="1:8" x14ac:dyDescent="0.2">
      <c r="A100" s="166"/>
      <c r="B100" s="166">
        <v>633006</v>
      </c>
      <c r="C100" s="171" t="s">
        <v>74</v>
      </c>
      <c r="D100" s="171">
        <v>0</v>
      </c>
      <c r="E100" s="172">
        <v>270</v>
      </c>
      <c r="F100" s="172">
        <v>266.5</v>
      </c>
      <c r="G100" s="172">
        <f t="shared" si="13"/>
        <v>-3.5</v>
      </c>
      <c r="H100" s="172">
        <f t="shared" si="12"/>
        <v>98.703703703703709</v>
      </c>
    </row>
    <row r="101" spans="1:8" x14ac:dyDescent="0.2">
      <c r="A101" s="166"/>
      <c r="B101" s="166">
        <v>633013</v>
      </c>
      <c r="C101" s="171" t="s">
        <v>175</v>
      </c>
      <c r="D101" s="171">
        <v>0</v>
      </c>
      <c r="E101" s="172">
        <v>105.75</v>
      </c>
      <c r="F101" s="172">
        <v>105.75</v>
      </c>
      <c r="G101" s="172">
        <f t="shared" si="13"/>
        <v>0</v>
      </c>
      <c r="H101" s="172">
        <f t="shared" si="12"/>
        <v>100</v>
      </c>
    </row>
    <row r="102" spans="1:8" x14ac:dyDescent="0.2">
      <c r="A102" s="166"/>
      <c r="B102" s="166">
        <v>633016</v>
      </c>
      <c r="C102" s="171" t="s">
        <v>49</v>
      </c>
      <c r="D102" s="171">
        <v>0</v>
      </c>
      <c r="E102" s="172">
        <v>55</v>
      </c>
      <c r="F102" s="172">
        <v>52.14</v>
      </c>
      <c r="G102" s="172">
        <f t="shared" si="13"/>
        <v>-2.8599999999999994</v>
      </c>
      <c r="H102" s="172">
        <f t="shared" si="12"/>
        <v>94.800000000000011</v>
      </c>
    </row>
    <row r="103" spans="1:8" x14ac:dyDescent="0.2">
      <c r="A103" s="166"/>
      <c r="B103" s="166">
        <v>633019</v>
      </c>
      <c r="C103" s="171" t="s">
        <v>174</v>
      </c>
      <c r="D103" s="171">
        <v>0</v>
      </c>
      <c r="E103" s="172">
        <v>2.56</v>
      </c>
      <c r="F103" s="172">
        <v>2.56</v>
      </c>
      <c r="G103" s="172">
        <f t="shared" si="13"/>
        <v>0</v>
      </c>
      <c r="H103" s="172">
        <f t="shared" si="12"/>
        <v>100</v>
      </c>
    </row>
    <row r="104" spans="1:8" x14ac:dyDescent="0.2">
      <c r="A104" s="166"/>
      <c r="B104" s="166">
        <v>636008</v>
      </c>
      <c r="C104" s="171" t="s">
        <v>152</v>
      </c>
      <c r="D104" s="171">
        <v>0</v>
      </c>
      <c r="E104" s="172">
        <v>1</v>
      </c>
      <c r="F104" s="172">
        <v>0.75</v>
      </c>
      <c r="G104" s="172">
        <f t="shared" si="13"/>
        <v>-0.25</v>
      </c>
      <c r="H104" s="172">
        <f t="shared" si="12"/>
        <v>75</v>
      </c>
    </row>
    <row r="105" spans="1:8" x14ac:dyDescent="0.2">
      <c r="A105" s="166"/>
      <c r="B105" s="166">
        <v>637001</v>
      </c>
      <c r="C105" s="171" t="s">
        <v>176</v>
      </c>
      <c r="D105" s="171">
        <v>0</v>
      </c>
      <c r="E105" s="172">
        <v>597</v>
      </c>
      <c r="F105" s="172">
        <v>597</v>
      </c>
      <c r="G105" s="172">
        <f t="shared" si="13"/>
        <v>0</v>
      </c>
      <c r="H105" s="172">
        <f t="shared" si="12"/>
        <v>100</v>
      </c>
    </row>
    <row r="106" spans="1:8" x14ac:dyDescent="0.2">
      <c r="A106" s="166"/>
      <c r="B106" s="166">
        <v>637003</v>
      </c>
      <c r="C106" s="171" t="s">
        <v>177</v>
      </c>
      <c r="D106" s="171">
        <v>10500</v>
      </c>
      <c r="E106" s="172">
        <v>5079.6899999999996</v>
      </c>
      <c r="F106" s="172">
        <v>0</v>
      </c>
      <c r="G106" s="172">
        <f t="shared" si="13"/>
        <v>-5079.6899999999996</v>
      </c>
      <c r="H106" s="172">
        <f t="shared" si="12"/>
        <v>0</v>
      </c>
    </row>
    <row r="107" spans="1:8" x14ac:dyDescent="0.2">
      <c r="A107" s="166"/>
      <c r="B107" s="166">
        <v>637004</v>
      </c>
      <c r="C107" s="171" t="s">
        <v>58</v>
      </c>
      <c r="D107" s="171">
        <v>0</v>
      </c>
      <c r="E107" s="172">
        <v>23000</v>
      </c>
      <c r="F107" s="172">
        <v>22524.47</v>
      </c>
      <c r="G107" s="172">
        <f t="shared" si="13"/>
        <v>-475.52999999999884</v>
      </c>
      <c r="H107" s="172">
        <f t="shared" ref="H107:H110" si="14">+F107/E107*100</f>
        <v>97.932478260869573</v>
      </c>
    </row>
    <row r="108" spans="1:8" x14ac:dyDescent="0.2">
      <c r="A108" s="166"/>
      <c r="B108" s="166">
        <v>637005</v>
      </c>
      <c r="C108" s="171" t="s">
        <v>178</v>
      </c>
      <c r="D108" s="171">
        <v>0</v>
      </c>
      <c r="E108" s="172">
        <v>15</v>
      </c>
      <c r="F108" s="172">
        <v>15</v>
      </c>
      <c r="G108" s="172">
        <f t="shared" si="13"/>
        <v>0</v>
      </c>
      <c r="H108" s="172">
        <f t="shared" si="14"/>
        <v>100</v>
      </c>
    </row>
    <row r="109" spans="1:8" x14ac:dyDescent="0.2">
      <c r="A109" s="166"/>
      <c r="B109" s="166">
        <v>637007</v>
      </c>
      <c r="C109" s="171" t="s">
        <v>40</v>
      </c>
      <c r="D109" s="171">
        <v>0</v>
      </c>
      <c r="E109" s="172">
        <v>160</v>
      </c>
      <c r="F109" s="172">
        <v>156.21</v>
      </c>
      <c r="G109" s="172">
        <f t="shared" si="13"/>
        <v>-3.789999999999992</v>
      </c>
      <c r="H109" s="172">
        <f t="shared" si="14"/>
        <v>97.631250000000009</v>
      </c>
    </row>
    <row r="110" spans="1:8" x14ac:dyDescent="0.2">
      <c r="A110" s="166"/>
      <c r="B110" s="166">
        <v>637027</v>
      </c>
      <c r="C110" s="171" t="s">
        <v>153</v>
      </c>
      <c r="D110" s="171">
        <v>0</v>
      </c>
      <c r="E110" s="172">
        <v>236.67</v>
      </c>
      <c r="F110" s="172">
        <v>236.67</v>
      </c>
      <c r="G110" s="172">
        <f t="shared" si="13"/>
        <v>0</v>
      </c>
      <c r="H110" s="172">
        <f t="shared" si="14"/>
        <v>100</v>
      </c>
    </row>
    <row r="111" spans="1:8" x14ac:dyDescent="0.2">
      <c r="A111" s="182"/>
      <c r="B111" s="182"/>
      <c r="C111" s="183"/>
      <c r="D111" s="183"/>
      <c r="E111" s="183"/>
      <c r="F111" s="183"/>
      <c r="G111" s="295"/>
      <c r="H111" s="295"/>
    </row>
    <row r="112" spans="1:8" x14ac:dyDescent="0.2">
      <c r="A112" s="182"/>
      <c r="B112" s="182"/>
      <c r="C112" s="183"/>
      <c r="D112" s="183"/>
      <c r="E112" s="183"/>
      <c r="F112" s="183"/>
      <c r="G112" s="295"/>
      <c r="H112" s="295"/>
    </row>
    <row r="113" spans="1:8" x14ac:dyDescent="0.2">
      <c r="A113" s="182"/>
      <c r="B113" s="182"/>
      <c r="C113" s="183"/>
      <c r="D113" s="183"/>
      <c r="E113" s="183"/>
      <c r="F113" s="183"/>
      <c r="G113" s="295"/>
      <c r="H113" s="295"/>
    </row>
    <row r="114" spans="1:8" x14ac:dyDescent="0.2">
      <c r="A114" s="182"/>
      <c r="B114" s="182"/>
      <c r="C114" s="183"/>
      <c r="D114" s="183"/>
      <c r="E114" s="183"/>
      <c r="F114" s="183"/>
      <c r="G114" s="295"/>
      <c r="H114" s="295"/>
    </row>
    <row r="115" spans="1:8" x14ac:dyDescent="0.2">
      <c r="A115" s="182"/>
      <c r="B115" s="182"/>
      <c r="C115" s="183"/>
      <c r="D115" s="183"/>
      <c r="E115" s="183"/>
      <c r="F115" s="183"/>
      <c r="G115" s="295"/>
      <c r="H115" s="295"/>
    </row>
    <row r="116" spans="1:8" x14ac:dyDescent="0.2">
      <c r="A116" s="182"/>
      <c r="B116" s="182"/>
      <c r="C116" s="183"/>
      <c r="D116" s="183"/>
      <c r="E116" s="183"/>
      <c r="F116" s="183"/>
      <c r="G116" s="295"/>
      <c r="H116" s="295"/>
    </row>
    <row r="117" spans="1:8" x14ac:dyDescent="0.2">
      <c r="A117" s="182"/>
      <c r="B117" s="182"/>
      <c r="C117" s="183"/>
      <c r="D117" s="183"/>
      <c r="E117" s="183"/>
      <c r="F117" s="183"/>
      <c r="G117" s="295"/>
      <c r="H117" s="295"/>
    </row>
    <row r="118" spans="1:8" x14ac:dyDescent="0.2">
      <c r="A118" s="182"/>
      <c r="B118" s="182"/>
      <c r="C118" s="183"/>
      <c r="D118" s="183"/>
      <c r="E118" s="183"/>
      <c r="F118" s="183"/>
      <c r="G118" s="295"/>
      <c r="H118" s="295"/>
    </row>
    <row r="119" spans="1:8" x14ac:dyDescent="0.2">
      <c r="A119" s="291" t="s">
        <v>135</v>
      </c>
      <c r="B119" s="281"/>
      <c r="C119" s="292" t="s">
        <v>156</v>
      </c>
      <c r="D119" s="186">
        <f>SUM(D120:D128)</f>
        <v>0</v>
      </c>
      <c r="E119" s="282">
        <f t="shared" ref="E119:G119" si="15">SUM(E120:E128)</f>
        <v>5036.1800000000012</v>
      </c>
      <c r="F119" s="282">
        <f t="shared" ref="F119" si="16">SUM(F120:F128)</f>
        <v>5036.1800000000012</v>
      </c>
      <c r="G119" s="282">
        <f t="shared" si="15"/>
        <v>0</v>
      </c>
      <c r="H119" s="282">
        <f t="shared" ref="H119:H128" si="17">+F119/E119*100</f>
        <v>100</v>
      </c>
    </row>
    <row r="120" spans="1:8" x14ac:dyDescent="0.2">
      <c r="A120" s="166"/>
      <c r="B120" s="166">
        <v>611</v>
      </c>
      <c r="C120" s="171" t="s">
        <v>31</v>
      </c>
      <c r="D120" s="171">
        <v>0</v>
      </c>
      <c r="E120" s="172">
        <v>3607.11</v>
      </c>
      <c r="F120" s="172">
        <v>3607.11</v>
      </c>
      <c r="G120" s="172">
        <f t="shared" ref="G120:G128" si="18">+F120-E120</f>
        <v>0</v>
      </c>
      <c r="H120" s="172">
        <f t="shared" si="17"/>
        <v>100</v>
      </c>
    </row>
    <row r="121" spans="1:8" x14ac:dyDescent="0.2">
      <c r="A121" s="166"/>
      <c r="B121" s="166">
        <v>612001</v>
      </c>
      <c r="C121" s="171"/>
      <c r="D121" s="171">
        <v>0</v>
      </c>
      <c r="E121" s="172">
        <v>94.9</v>
      </c>
      <c r="F121" s="172">
        <v>94.9</v>
      </c>
      <c r="G121" s="172">
        <f t="shared" si="18"/>
        <v>0</v>
      </c>
      <c r="H121" s="172">
        <f t="shared" si="17"/>
        <v>100</v>
      </c>
    </row>
    <row r="122" spans="1:8" x14ac:dyDescent="0.2">
      <c r="A122" s="166"/>
      <c r="B122" s="166">
        <v>621</v>
      </c>
      <c r="C122" s="171" t="s">
        <v>33</v>
      </c>
      <c r="D122" s="171">
        <v>0</v>
      </c>
      <c r="E122" s="172">
        <v>381.78</v>
      </c>
      <c r="F122" s="172">
        <v>381.78</v>
      </c>
      <c r="G122" s="172">
        <f t="shared" si="18"/>
        <v>0</v>
      </c>
      <c r="H122" s="172">
        <f t="shared" si="17"/>
        <v>100</v>
      </c>
    </row>
    <row r="123" spans="1:8" x14ac:dyDescent="0.2">
      <c r="A123" s="166"/>
      <c r="B123" s="166">
        <v>625001</v>
      </c>
      <c r="C123" s="171" t="s">
        <v>34</v>
      </c>
      <c r="D123" s="171">
        <v>0</v>
      </c>
      <c r="E123" s="172">
        <v>53.39</v>
      </c>
      <c r="F123" s="172">
        <v>53.39</v>
      </c>
      <c r="G123" s="172">
        <f t="shared" si="18"/>
        <v>0</v>
      </c>
      <c r="H123" s="172">
        <f t="shared" si="17"/>
        <v>100</v>
      </c>
    </row>
    <row r="124" spans="1:8" x14ac:dyDescent="0.2">
      <c r="A124" s="166"/>
      <c r="B124" s="166">
        <v>625002</v>
      </c>
      <c r="C124" s="171" t="s">
        <v>35</v>
      </c>
      <c r="D124" s="171">
        <v>0</v>
      </c>
      <c r="E124" s="172">
        <v>534.5</v>
      </c>
      <c r="F124" s="172">
        <v>534.5</v>
      </c>
      <c r="G124" s="172">
        <f t="shared" si="18"/>
        <v>0</v>
      </c>
      <c r="H124" s="172">
        <f t="shared" si="17"/>
        <v>100</v>
      </c>
    </row>
    <row r="125" spans="1:8" x14ac:dyDescent="0.2">
      <c r="A125" s="166"/>
      <c r="B125" s="166">
        <v>625003</v>
      </c>
      <c r="C125" s="171" t="s">
        <v>36</v>
      </c>
      <c r="D125" s="171">
        <v>0</v>
      </c>
      <c r="E125" s="172">
        <v>30.56</v>
      </c>
      <c r="F125" s="172">
        <v>30.56</v>
      </c>
      <c r="G125" s="172">
        <f t="shared" si="18"/>
        <v>0</v>
      </c>
      <c r="H125" s="172">
        <f t="shared" si="17"/>
        <v>100</v>
      </c>
    </row>
    <row r="126" spans="1:8" x14ac:dyDescent="0.2">
      <c r="A126" s="166"/>
      <c r="B126" s="166">
        <v>625004</v>
      </c>
      <c r="C126" s="171" t="s">
        <v>37</v>
      </c>
      <c r="D126" s="171">
        <v>0</v>
      </c>
      <c r="E126" s="172">
        <v>114.53</v>
      </c>
      <c r="F126" s="172">
        <v>114.53</v>
      </c>
      <c r="G126" s="172">
        <f t="shared" si="18"/>
        <v>0</v>
      </c>
      <c r="H126" s="172">
        <f t="shared" si="17"/>
        <v>100</v>
      </c>
    </row>
    <row r="127" spans="1:8" x14ac:dyDescent="0.2">
      <c r="A127" s="166"/>
      <c r="B127" s="166">
        <v>625005</v>
      </c>
      <c r="C127" s="171" t="s">
        <v>38</v>
      </c>
      <c r="D127" s="171">
        <v>0</v>
      </c>
      <c r="E127" s="172">
        <v>38.1</v>
      </c>
      <c r="F127" s="172">
        <v>38.1</v>
      </c>
      <c r="G127" s="172">
        <f t="shared" si="18"/>
        <v>0</v>
      </c>
      <c r="H127" s="172">
        <f t="shared" si="17"/>
        <v>100</v>
      </c>
    </row>
    <row r="128" spans="1:8" x14ac:dyDescent="0.2">
      <c r="A128" s="166"/>
      <c r="B128" s="166">
        <v>625007</v>
      </c>
      <c r="C128" s="171" t="s">
        <v>39</v>
      </c>
      <c r="D128" s="171">
        <v>0</v>
      </c>
      <c r="E128" s="172">
        <v>181.31</v>
      </c>
      <c r="F128" s="172">
        <v>181.31</v>
      </c>
      <c r="G128" s="172">
        <f t="shared" si="18"/>
        <v>0</v>
      </c>
      <c r="H128" s="172">
        <f t="shared" si="17"/>
        <v>100</v>
      </c>
    </row>
    <row r="129" spans="1:8" x14ac:dyDescent="0.2">
      <c r="A129" s="293"/>
      <c r="B129" s="182"/>
      <c r="C129" s="183"/>
      <c r="D129" s="183"/>
      <c r="E129" s="183"/>
      <c r="F129" s="183"/>
      <c r="G129" s="183"/>
      <c r="H129" s="296"/>
    </row>
    <row r="130" spans="1:8" x14ac:dyDescent="0.2">
      <c r="A130" s="291" t="s">
        <v>155</v>
      </c>
      <c r="B130" s="281"/>
      <c r="C130" s="292" t="s">
        <v>156</v>
      </c>
      <c r="D130" s="186">
        <f>SUM(D131:D139)</f>
        <v>0</v>
      </c>
      <c r="E130" s="282">
        <f t="shared" ref="E130:G130" si="19">SUM(E131:E139)</f>
        <v>888.86</v>
      </c>
      <c r="F130" s="282">
        <f t="shared" si="19"/>
        <v>888.86</v>
      </c>
      <c r="G130" s="282">
        <f t="shared" si="19"/>
        <v>0</v>
      </c>
      <c r="H130" s="282">
        <f t="shared" ref="H130:H139" si="20">+F130/E130*100</f>
        <v>100</v>
      </c>
    </row>
    <row r="131" spans="1:8" x14ac:dyDescent="0.2">
      <c r="A131" s="166"/>
      <c r="B131" s="166">
        <v>611</v>
      </c>
      <c r="C131" s="171" t="s">
        <v>31</v>
      </c>
      <c r="D131" s="171">
        <v>0</v>
      </c>
      <c r="E131" s="172">
        <v>636.54999999999995</v>
      </c>
      <c r="F131" s="172">
        <v>636.54999999999995</v>
      </c>
      <c r="G131" s="172">
        <f t="shared" ref="G131:G139" si="21">+F131-E131</f>
        <v>0</v>
      </c>
      <c r="H131" s="172">
        <f t="shared" si="20"/>
        <v>100</v>
      </c>
    </row>
    <row r="132" spans="1:8" x14ac:dyDescent="0.2">
      <c r="A132" s="166"/>
      <c r="B132" s="166"/>
      <c r="C132" s="171"/>
      <c r="D132" s="171"/>
      <c r="E132" s="172">
        <v>16.739999999999998</v>
      </c>
      <c r="F132" s="172">
        <v>16.739999999999998</v>
      </c>
      <c r="G132" s="172">
        <f t="shared" si="21"/>
        <v>0</v>
      </c>
      <c r="H132" s="172">
        <f t="shared" si="20"/>
        <v>100</v>
      </c>
    </row>
    <row r="133" spans="1:8" x14ac:dyDescent="0.2">
      <c r="A133" s="166"/>
      <c r="B133" s="166">
        <v>621</v>
      </c>
      <c r="C133" s="171" t="s">
        <v>33</v>
      </c>
      <c r="D133" s="171">
        <v>0</v>
      </c>
      <c r="E133" s="172">
        <v>67.41</v>
      </c>
      <c r="F133" s="172">
        <v>67.41</v>
      </c>
      <c r="G133" s="172">
        <f t="shared" si="21"/>
        <v>0</v>
      </c>
      <c r="H133" s="172">
        <f t="shared" si="20"/>
        <v>100</v>
      </c>
    </row>
    <row r="134" spans="1:8" x14ac:dyDescent="0.2">
      <c r="A134" s="166"/>
      <c r="B134" s="166">
        <v>625001</v>
      </c>
      <c r="C134" s="171" t="s">
        <v>34</v>
      </c>
      <c r="D134" s="171">
        <v>0</v>
      </c>
      <c r="E134" s="172">
        <v>9.4499999999999993</v>
      </c>
      <c r="F134" s="172">
        <v>9.4499999999999993</v>
      </c>
      <c r="G134" s="172">
        <f t="shared" si="21"/>
        <v>0</v>
      </c>
      <c r="H134" s="172">
        <f t="shared" si="20"/>
        <v>100</v>
      </c>
    </row>
    <row r="135" spans="1:8" x14ac:dyDescent="0.2">
      <c r="A135" s="166"/>
      <c r="B135" s="166">
        <v>625002</v>
      </c>
      <c r="C135" s="171" t="s">
        <v>35</v>
      </c>
      <c r="D135" s="171">
        <v>0</v>
      </c>
      <c r="E135" s="172">
        <v>94.31</v>
      </c>
      <c r="F135" s="172">
        <v>94.31</v>
      </c>
      <c r="G135" s="172">
        <f t="shared" si="21"/>
        <v>0</v>
      </c>
      <c r="H135" s="172">
        <f t="shared" si="20"/>
        <v>100</v>
      </c>
    </row>
    <row r="136" spans="1:8" x14ac:dyDescent="0.2">
      <c r="A136" s="166"/>
      <c r="B136" s="166">
        <v>625003</v>
      </c>
      <c r="C136" s="171" t="s">
        <v>36</v>
      </c>
      <c r="D136" s="171">
        <v>0</v>
      </c>
      <c r="E136" s="172">
        <v>5.36</v>
      </c>
      <c r="F136" s="172">
        <v>5.36</v>
      </c>
      <c r="G136" s="172">
        <f t="shared" si="21"/>
        <v>0</v>
      </c>
      <c r="H136" s="172">
        <f t="shared" si="20"/>
        <v>100</v>
      </c>
    </row>
    <row r="137" spans="1:8" x14ac:dyDescent="0.2">
      <c r="A137" s="166"/>
      <c r="B137" s="166">
        <v>625004</v>
      </c>
      <c r="C137" s="171" t="s">
        <v>37</v>
      </c>
      <c r="D137" s="171">
        <v>0</v>
      </c>
      <c r="E137" s="172">
        <v>20.22</v>
      </c>
      <c r="F137" s="172">
        <v>20.22</v>
      </c>
      <c r="G137" s="172">
        <f t="shared" si="21"/>
        <v>0</v>
      </c>
      <c r="H137" s="172">
        <f t="shared" si="20"/>
        <v>100</v>
      </c>
    </row>
    <row r="138" spans="1:8" x14ac:dyDescent="0.2">
      <c r="A138" s="166"/>
      <c r="B138" s="166">
        <v>625005</v>
      </c>
      <c r="C138" s="171" t="s">
        <v>38</v>
      </c>
      <c r="D138" s="171">
        <v>0</v>
      </c>
      <c r="E138" s="172">
        <v>6.77</v>
      </c>
      <c r="F138" s="172">
        <v>6.77</v>
      </c>
      <c r="G138" s="172">
        <f t="shared" si="21"/>
        <v>0</v>
      </c>
      <c r="H138" s="172">
        <f t="shared" si="20"/>
        <v>100</v>
      </c>
    </row>
    <row r="139" spans="1:8" x14ac:dyDescent="0.2">
      <c r="A139" s="166"/>
      <c r="B139" s="166">
        <v>625007</v>
      </c>
      <c r="C139" s="171" t="s">
        <v>39</v>
      </c>
      <c r="D139" s="171">
        <v>0</v>
      </c>
      <c r="E139" s="172">
        <v>32.049999999999997</v>
      </c>
      <c r="F139" s="172">
        <v>32.049999999999997</v>
      </c>
      <c r="G139" s="172">
        <f t="shared" si="21"/>
        <v>0</v>
      </c>
      <c r="H139" s="172">
        <f t="shared" si="20"/>
        <v>100</v>
      </c>
    </row>
    <row r="140" spans="1:8" x14ac:dyDescent="0.2">
      <c r="A140" s="182"/>
      <c r="B140" s="182"/>
      <c r="C140" s="183"/>
      <c r="D140" s="183"/>
      <c r="E140" s="183"/>
      <c r="F140" s="183"/>
      <c r="G140" s="295"/>
      <c r="H140" s="295"/>
    </row>
    <row r="141" spans="1:8" x14ac:dyDescent="0.2">
      <c r="A141" s="182"/>
      <c r="B141" s="182"/>
      <c r="C141" s="183"/>
      <c r="D141" s="183"/>
      <c r="E141" s="183"/>
      <c r="F141" s="183"/>
      <c r="G141" s="295"/>
      <c r="H141" s="295"/>
    </row>
    <row r="142" spans="1:8" x14ac:dyDescent="0.2">
      <c r="A142" s="182"/>
      <c r="B142" s="182"/>
      <c r="C142" s="183"/>
      <c r="D142" s="183"/>
      <c r="E142" s="183"/>
      <c r="F142" s="183"/>
      <c r="G142" s="295"/>
      <c r="H142" s="295"/>
    </row>
    <row r="143" spans="1:8" x14ac:dyDescent="0.2">
      <c r="A143" s="182"/>
      <c r="B143" s="182"/>
      <c r="C143" s="183"/>
      <c r="D143" s="183"/>
      <c r="E143" s="183"/>
      <c r="F143" s="183"/>
      <c r="G143" s="295"/>
      <c r="H143" s="295"/>
    </row>
    <row r="144" spans="1:8" x14ac:dyDescent="0.2">
      <c r="A144" s="182"/>
      <c r="B144" s="182"/>
      <c r="C144" s="183"/>
      <c r="D144" s="183"/>
      <c r="E144" s="183"/>
      <c r="F144" s="183"/>
      <c r="G144" s="295"/>
      <c r="H144" s="295"/>
    </row>
    <row r="145" spans="1:8" x14ac:dyDescent="0.2">
      <c r="A145" s="182"/>
      <c r="B145" s="182"/>
      <c r="C145" s="183"/>
      <c r="D145" s="183"/>
      <c r="E145" s="183"/>
      <c r="F145" s="183"/>
      <c r="G145" s="295"/>
      <c r="H145" s="295"/>
    </row>
    <row r="146" spans="1:8" x14ac:dyDescent="0.2">
      <c r="A146" s="182"/>
      <c r="B146" s="182"/>
      <c r="C146" s="183"/>
      <c r="D146" s="183"/>
      <c r="E146" s="183"/>
      <c r="F146" s="183"/>
      <c r="G146" s="295"/>
      <c r="H146" s="295"/>
    </row>
    <row r="147" spans="1:8" x14ac:dyDescent="0.2">
      <c r="A147" s="182"/>
      <c r="B147" s="182"/>
      <c r="C147" s="183"/>
      <c r="D147" s="183"/>
      <c r="E147" s="183"/>
      <c r="F147" s="183"/>
      <c r="G147" s="295"/>
      <c r="H147" s="295"/>
    </row>
    <row r="148" spans="1:8" x14ac:dyDescent="0.2">
      <c r="A148" s="182"/>
      <c r="B148" s="182"/>
      <c r="C148" s="183"/>
      <c r="D148" s="183"/>
      <c r="E148" s="183"/>
      <c r="F148" s="183"/>
      <c r="G148" s="295"/>
      <c r="H148" s="295"/>
    </row>
    <row r="149" spans="1:8" x14ac:dyDescent="0.2">
      <c r="A149" s="182"/>
      <c r="B149" s="182"/>
      <c r="C149" s="183"/>
      <c r="D149" s="183"/>
      <c r="E149" s="183"/>
      <c r="F149" s="183"/>
      <c r="G149" s="295"/>
      <c r="H149" s="295"/>
    </row>
    <row r="150" spans="1:8" x14ac:dyDescent="0.2">
      <c r="A150" s="182"/>
      <c r="B150" s="182"/>
      <c r="C150" s="183"/>
      <c r="D150" s="183"/>
      <c r="E150" s="183"/>
      <c r="F150" s="183"/>
      <c r="G150" s="295"/>
      <c r="H150" s="295"/>
    </row>
    <row r="151" spans="1:8" x14ac:dyDescent="0.2">
      <c r="A151" s="182"/>
      <c r="B151" s="182"/>
      <c r="C151" s="183"/>
      <c r="D151" s="183"/>
      <c r="E151" s="183"/>
      <c r="F151" s="183"/>
      <c r="G151" s="295"/>
      <c r="H151" s="295"/>
    </row>
    <row r="152" spans="1:8" x14ac:dyDescent="0.2">
      <c r="A152" s="182"/>
      <c r="B152" s="182"/>
      <c r="C152" s="183"/>
      <c r="D152" s="183"/>
      <c r="E152" s="183"/>
      <c r="F152" s="183"/>
      <c r="G152" s="295"/>
      <c r="H152" s="295"/>
    </row>
    <row r="153" spans="1:8" x14ac:dyDescent="0.2">
      <c r="A153" s="182"/>
      <c r="B153" s="182"/>
      <c r="C153" s="183"/>
      <c r="D153" s="183"/>
      <c r="E153" s="183"/>
      <c r="F153" s="183"/>
      <c r="G153" s="295"/>
      <c r="H153" s="295"/>
    </row>
    <row r="154" spans="1:8" x14ac:dyDescent="0.2">
      <c r="A154" s="182"/>
      <c r="B154" s="182"/>
      <c r="C154" s="183"/>
      <c r="D154" s="183"/>
      <c r="E154" s="183"/>
      <c r="F154" s="183"/>
      <c r="G154" s="295"/>
      <c r="H154" s="295"/>
    </row>
    <row r="155" spans="1:8" x14ac:dyDescent="0.2">
      <c r="A155" s="182"/>
      <c r="B155" s="182"/>
      <c r="C155" s="183"/>
      <c r="D155" s="183"/>
      <c r="E155" s="183"/>
      <c r="F155" s="183"/>
      <c r="G155" s="295"/>
      <c r="H155" s="295"/>
    </row>
    <row r="156" spans="1:8" x14ac:dyDescent="0.2">
      <c r="A156" s="182"/>
      <c r="B156" s="182"/>
      <c r="C156" s="183"/>
      <c r="D156" s="183"/>
      <c r="E156" s="183"/>
      <c r="F156" s="183"/>
      <c r="G156" s="295"/>
      <c r="H156" s="295"/>
    </row>
    <row r="157" spans="1:8" x14ac:dyDescent="0.2">
      <c r="A157" s="182"/>
      <c r="B157" s="182"/>
      <c r="C157" s="183"/>
      <c r="D157" s="183"/>
      <c r="E157" s="183"/>
      <c r="F157" s="183"/>
      <c r="G157" s="295"/>
      <c r="H157" s="295"/>
    </row>
    <row r="158" spans="1:8" x14ac:dyDescent="0.2">
      <c r="A158" s="182"/>
      <c r="B158" s="182"/>
      <c r="C158" s="183"/>
      <c r="D158" s="183"/>
      <c r="E158" s="183"/>
      <c r="F158" s="183"/>
      <c r="G158" s="295"/>
      <c r="H158" s="295"/>
    </row>
    <row r="159" spans="1:8" x14ac:dyDescent="0.2">
      <c r="A159" s="182"/>
      <c r="B159" s="182"/>
      <c r="C159" s="183"/>
      <c r="D159" s="183"/>
      <c r="E159" s="183"/>
      <c r="F159" s="183"/>
      <c r="G159" s="295"/>
      <c r="H159" s="295"/>
    </row>
    <row r="160" spans="1:8" x14ac:dyDescent="0.2">
      <c r="A160" s="182"/>
      <c r="B160" s="182"/>
      <c r="C160" s="183"/>
      <c r="D160" s="183"/>
      <c r="E160" s="183"/>
      <c r="F160" s="183"/>
      <c r="G160" s="295"/>
      <c r="H160" s="295"/>
    </row>
    <row r="161" spans="1:8" x14ac:dyDescent="0.2">
      <c r="A161" s="182"/>
      <c r="B161" s="182"/>
      <c r="C161" s="183"/>
      <c r="D161" s="183"/>
      <c r="E161" s="183"/>
      <c r="F161" s="183"/>
      <c r="G161" s="295"/>
      <c r="H161" s="295"/>
    </row>
    <row r="162" spans="1:8" x14ac:dyDescent="0.2">
      <c r="A162" s="182"/>
      <c r="B162" s="182"/>
      <c r="C162" s="183"/>
      <c r="D162" s="183"/>
      <c r="E162" s="183"/>
      <c r="F162" s="183"/>
      <c r="G162" s="295"/>
      <c r="H162" s="295"/>
    </row>
    <row r="163" spans="1:8" x14ac:dyDescent="0.2">
      <c r="A163" s="182"/>
      <c r="B163" s="182"/>
      <c r="C163" s="183"/>
      <c r="D163" s="183"/>
      <c r="E163" s="183"/>
      <c r="F163" s="183"/>
      <c r="G163" s="295"/>
      <c r="H163" s="295"/>
    </row>
    <row r="164" spans="1:8" x14ac:dyDescent="0.2">
      <c r="A164" s="182"/>
      <c r="B164" s="182"/>
      <c r="C164" s="183"/>
      <c r="D164" s="183"/>
      <c r="E164" s="183"/>
      <c r="F164" s="183"/>
      <c r="G164" s="295"/>
      <c r="H164" s="295"/>
    </row>
    <row r="165" spans="1:8" x14ac:dyDescent="0.2">
      <c r="A165" s="182"/>
      <c r="B165" s="182"/>
      <c r="C165" s="183"/>
      <c r="D165" s="183"/>
      <c r="E165" s="183"/>
      <c r="F165" s="183"/>
      <c r="G165" s="295"/>
      <c r="H165" s="295"/>
    </row>
    <row r="166" spans="1:8" x14ac:dyDescent="0.2">
      <c r="A166" s="182"/>
      <c r="B166" s="182"/>
      <c r="C166" s="183"/>
      <c r="D166" s="183"/>
      <c r="E166" s="183"/>
      <c r="F166" s="183"/>
      <c r="G166" s="295"/>
      <c r="H166" s="295"/>
    </row>
    <row r="167" spans="1:8" x14ac:dyDescent="0.2">
      <c r="A167" s="182"/>
      <c r="B167" s="182"/>
      <c r="C167" s="183"/>
      <c r="D167" s="183"/>
      <c r="E167" s="183"/>
      <c r="F167" s="183"/>
      <c r="G167" s="295"/>
      <c r="H167" s="295"/>
    </row>
    <row r="168" spans="1:8" x14ac:dyDescent="0.2">
      <c r="A168" s="182"/>
      <c r="B168" s="182"/>
      <c r="C168" s="183"/>
      <c r="D168" s="183"/>
      <c r="E168" s="183"/>
      <c r="F168" s="183"/>
      <c r="G168" s="295"/>
      <c r="H168" s="295"/>
    </row>
    <row r="169" spans="1:8" x14ac:dyDescent="0.2">
      <c r="A169" s="182"/>
      <c r="B169" s="182"/>
      <c r="C169" s="183"/>
      <c r="D169" s="183"/>
      <c r="E169" s="183"/>
      <c r="F169" s="183"/>
      <c r="G169" s="295"/>
      <c r="H169" s="295"/>
    </row>
    <row r="170" spans="1:8" x14ac:dyDescent="0.2">
      <c r="A170" s="182"/>
      <c r="B170" s="182"/>
      <c r="C170" s="183"/>
      <c r="D170" s="183"/>
      <c r="E170" s="183"/>
      <c r="F170" s="183"/>
      <c r="G170" s="295"/>
      <c r="H170" s="295"/>
    </row>
    <row r="171" spans="1:8" x14ac:dyDescent="0.2">
      <c r="A171" s="182"/>
      <c r="B171" s="182"/>
      <c r="C171" s="183"/>
      <c r="D171" s="183"/>
      <c r="E171" s="183"/>
      <c r="F171" s="183"/>
      <c r="G171" s="295"/>
      <c r="H171" s="295"/>
    </row>
    <row r="172" spans="1:8" x14ac:dyDescent="0.2">
      <c r="A172" s="182"/>
      <c r="B172" s="182"/>
      <c r="C172" s="183"/>
      <c r="D172" s="183"/>
      <c r="E172" s="183"/>
      <c r="F172" s="183"/>
      <c r="G172" s="295"/>
      <c r="H172" s="295"/>
    </row>
    <row r="173" spans="1:8" x14ac:dyDescent="0.2">
      <c r="A173" s="182"/>
      <c r="B173" s="182"/>
      <c r="C173" s="183"/>
      <c r="D173" s="183"/>
      <c r="E173" s="183"/>
      <c r="F173" s="183"/>
      <c r="G173" s="295"/>
      <c r="H173" s="295"/>
    </row>
    <row r="174" spans="1:8" x14ac:dyDescent="0.2">
      <c r="A174" s="182"/>
      <c r="B174" s="182"/>
      <c r="C174" s="183"/>
      <c r="D174" s="183"/>
      <c r="E174" s="183"/>
      <c r="F174" s="183"/>
      <c r="G174" s="295"/>
      <c r="H174" s="295"/>
    </row>
    <row r="175" spans="1:8" x14ac:dyDescent="0.2">
      <c r="A175" s="182"/>
      <c r="B175" s="182"/>
      <c r="C175" s="183"/>
      <c r="D175" s="183"/>
      <c r="E175" s="183"/>
      <c r="F175" s="183"/>
      <c r="G175" s="295"/>
      <c r="H175" s="295"/>
    </row>
    <row r="176" spans="1:8" x14ac:dyDescent="0.2">
      <c r="A176" s="182"/>
      <c r="B176" s="182"/>
      <c r="C176" s="183"/>
      <c r="D176" s="183"/>
      <c r="E176" s="183"/>
      <c r="F176" s="183"/>
      <c r="G176" s="295"/>
      <c r="H176" s="295"/>
    </row>
    <row r="177" spans="1:8" x14ac:dyDescent="0.2">
      <c r="A177" s="182"/>
      <c r="B177" s="182"/>
      <c r="C177" s="183"/>
      <c r="D177" s="183"/>
      <c r="E177" s="183"/>
      <c r="F177" s="183"/>
      <c r="G177" s="295"/>
      <c r="H177" s="295"/>
    </row>
    <row r="178" spans="1:8" x14ac:dyDescent="0.2">
      <c r="A178" s="291">
        <v>41</v>
      </c>
      <c r="B178" s="281" t="s">
        <v>30</v>
      </c>
      <c r="C178" s="186" t="s">
        <v>157</v>
      </c>
      <c r="D178" s="186">
        <f>SUM(D179:D227)</f>
        <v>53167</v>
      </c>
      <c r="E178" s="282">
        <f>SUM(E179:E227)</f>
        <v>56254.15</v>
      </c>
      <c r="F178" s="282">
        <f>SUM(F179:F227)</f>
        <v>53229.74000000002</v>
      </c>
      <c r="G178" s="186">
        <f>SUM(G179:G227)</f>
        <v>-3024.4099999999994</v>
      </c>
      <c r="H178" s="282">
        <f t="shared" ref="H178:H227" si="22">+F178/E178*100</f>
        <v>94.623667764956039</v>
      </c>
    </row>
    <row r="179" spans="1:8" x14ac:dyDescent="0.2">
      <c r="A179" s="166"/>
      <c r="B179" s="166">
        <v>611</v>
      </c>
      <c r="C179" s="171" t="s">
        <v>31</v>
      </c>
      <c r="D179" s="171">
        <v>22800</v>
      </c>
      <c r="E179" s="172">
        <v>23930</v>
      </c>
      <c r="F179" s="172">
        <v>23920.04</v>
      </c>
      <c r="G179" s="172">
        <f t="shared" ref="G179:G227" si="23">+F179-E179</f>
        <v>-9.9599999999991269</v>
      </c>
      <c r="H179" s="172">
        <f t="shared" si="22"/>
        <v>99.958378604262435</v>
      </c>
    </row>
    <row r="180" spans="1:8" x14ac:dyDescent="0.2">
      <c r="A180" s="166"/>
      <c r="B180" s="286">
        <v>612001</v>
      </c>
      <c r="C180" s="171" t="s">
        <v>32</v>
      </c>
      <c r="D180" s="171">
        <v>0</v>
      </c>
      <c r="E180" s="172">
        <v>1050</v>
      </c>
      <c r="F180" s="172">
        <v>1047.02</v>
      </c>
      <c r="G180" s="172">
        <f t="shared" si="23"/>
        <v>-2.9800000000000182</v>
      </c>
      <c r="H180" s="172">
        <f t="shared" si="22"/>
        <v>99.716190476190462</v>
      </c>
    </row>
    <row r="181" spans="1:8" x14ac:dyDescent="0.2">
      <c r="A181" s="166"/>
      <c r="B181" s="166">
        <v>621</v>
      </c>
      <c r="C181" s="171" t="s">
        <v>33</v>
      </c>
      <c r="D181" s="171">
        <v>2280</v>
      </c>
      <c r="E181" s="172">
        <v>2630</v>
      </c>
      <c r="F181" s="172">
        <v>2625.79</v>
      </c>
      <c r="G181" s="172">
        <f t="shared" si="23"/>
        <v>-4.2100000000000364</v>
      </c>
      <c r="H181" s="172">
        <f t="shared" si="22"/>
        <v>99.839923954372622</v>
      </c>
    </row>
    <row r="182" spans="1:8" x14ac:dyDescent="0.2">
      <c r="A182" s="166"/>
      <c r="B182" s="166">
        <v>625001</v>
      </c>
      <c r="C182" s="171" t="s">
        <v>34</v>
      </c>
      <c r="D182" s="171">
        <v>320</v>
      </c>
      <c r="E182" s="172">
        <v>350</v>
      </c>
      <c r="F182" s="172">
        <v>346.42</v>
      </c>
      <c r="G182" s="172">
        <f t="shared" si="23"/>
        <v>-3.5799999999999841</v>
      </c>
      <c r="H182" s="172">
        <f t="shared" si="22"/>
        <v>98.977142857142866</v>
      </c>
    </row>
    <row r="183" spans="1:8" x14ac:dyDescent="0.2">
      <c r="A183" s="166"/>
      <c r="B183" s="166">
        <v>625002</v>
      </c>
      <c r="C183" s="171" t="s">
        <v>35</v>
      </c>
      <c r="D183" s="171">
        <v>3200</v>
      </c>
      <c r="E183" s="172">
        <v>3750</v>
      </c>
      <c r="F183" s="172">
        <v>3749.47</v>
      </c>
      <c r="G183" s="172">
        <f t="shared" si="23"/>
        <v>-0.53000000000020009</v>
      </c>
      <c r="H183" s="172">
        <f t="shared" si="22"/>
        <v>99.985866666666652</v>
      </c>
    </row>
    <row r="184" spans="1:8" x14ac:dyDescent="0.2">
      <c r="A184" s="166"/>
      <c r="B184" s="166">
        <v>625003</v>
      </c>
      <c r="C184" s="171" t="s">
        <v>36</v>
      </c>
      <c r="D184" s="171">
        <v>185</v>
      </c>
      <c r="E184" s="172">
        <v>205</v>
      </c>
      <c r="F184" s="172">
        <v>204.32</v>
      </c>
      <c r="G184" s="172">
        <f t="shared" si="23"/>
        <v>-0.68000000000000682</v>
      </c>
      <c r="H184" s="172">
        <f t="shared" si="22"/>
        <v>99.668292682926833</v>
      </c>
    </row>
    <row r="185" spans="1:8" x14ac:dyDescent="0.2">
      <c r="A185" s="166"/>
      <c r="B185" s="166">
        <v>625004</v>
      </c>
      <c r="C185" s="171" t="s">
        <v>37</v>
      </c>
      <c r="D185" s="171">
        <v>684</v>
      </c>
      <c r="E185" s="172">
        <v>786</v>
      </c>
      <c r="F185" s="172">
        <v>785.29</v>
      </c>
      <c r="G185" s="172">
        <f t="shared" si="23"/>
        <v>-0.71000000000003638</v>
      </c>
      <c r="H185" s="172">
        <f t="shared" si="22"/>
        <v>99.909669211195933</v>
      </c>
    </row>
    <row r="186" spans="1:8" x14ac:dyDescent="0.2">
      <c r="A186" s="166"/>
      <c r="B186" s="166">
        <v>625005</v>
      </c>
      <c r="C186" s="171" t="s">
        <v>38</v>
      </c>
      <c r="D186" s="171">
        <v>228</v>
      </c>
      <c r="E186" s="172">
        <v>248</v>
      </c>
      <c r="F186" s="172">
        <v>247.54</v>
      </c>
      <c r="G186" s="172">
        <f t="shared" si="23"/>
        <v>-0.46000000000000796</v>
      </c>
      <c r="H186" s="172">
        <f t="shared" si="22"/>
        <v>99.814516129032256</v>
      </c>
    </row>
    <row r="187" spans="1:8" x14ac:dyDescent="0.2">
      <c r="A187" s="166"/>
      <c r="B187" s="166">
        <v>625007</v>
      </c>
      <c r="C187" s="171" t="s">
        <v>39</v>
      </c>
      <c r="D187" s="171">
        <v>1090</v>
      </c>
      <c r="E187" s="172">
        <v>1272</v>
      </c>
      <c r="F187" s="172">
        <v>1271.9100000000001</v>
      </c>
      <c r="G187" s="172">
        <f t="shared" si="23"/>
        <v>-8.9999999999918145E-2</v>
      </c>
      <c r="H187" s="172">
        <f t="shared" si="22"/>
        <v>99.992924528301899</v>
      </c>
    </row>
    <row r="188" spans="1:8" x14ac:dyDescent="0.2">
      <c r="A188" s="166"/>
      <c r="B188" s="166">
        <v>631001</v>
      </c>
      <c r="C188" s="171" t="s">
        <v>40</v>
      </c>
      <c r="D188" s="171">
        <v>150</v>
      </c>
      <c r="E188" s="172">
        <v>10</v>
      </c>
      <c r="F188" s="172">
        <v>2.75</v>
      </c>
      <c r="G188" s="172">
        <f t="shared" si="23"/>
        <v>-7.25</v>
      </c>
      <c r="H188" s="172">
        <f t="shared" si="22"/>
        <v>27.500000000000004</v>
      </c>
    </row>
    <row r="189" spans="1:8" x14ac:dyDescent="0.2">
      <c r="A189" s="166"/>
      <c r="B189" s="166">
        <v>632001</v>
      </c>
      <c r="C189" s="171" t="s">
        <v>41</v>
      </c>
      <c r="D189" s="297">
        <v>1300</v>
      </c>
      <c r="E189" s="298">
        <v>1300</v>
      </c>
      <c r="F189" s="298">
        <v>1076.94</v>
      </c>
      <c r="G189" s="172">
        <f t="shared" si="23"/>
        <v>-223.05999999999995</v>
      </c>
      <c r="H189" s="172">
        <f t="shared" si="22"/>
        <v>82.841538461538462</v>
      </c>
    </row>
    <row r="190" spans="1:8" x14ac:dyDescent="0.2">
      <c r="A190" s="166"/>
      <c r="B190" s="166">
        <v>632002</v>
      </c>
      <c r="C190" s="171" t="s">
        <v>42</v>
      </c>
      <c r="D190" s="171">
        <v>100</v>
      </c>
      <c r="E190" s="172">
        <v>30</v>
      </c>
      <c r="F190" s="172">
        <v>28.26</v>
      </c>
      <c r="G190" s="172">
        <f t="shared" si="23"/>
        <v>-1.7399999999999984</v>
      </c>
      <c r="H190" s="172">
        <f t="shared" si="22"/>
        <v>94.2</v>
      </c>
    </row>
    <row r="191" spans="1:8" x14ac:dyDescent="0.2">
      <c r="A191" s="166"/>
      <c r="B191" s="166">
        <v>632003</v>
      </c>
      <c r="C191" s="171" t="s">
        <v>43</v>
      </c>
      <c r="D191" s="171">
        <v>1200</v>
      </c>
      <c r="E191" s="172">
        <v>1375</v>
      </c>
      <c r="F191" s="172">
        <v>1168.68</v>
      </c>
      <c r="G191" s="172">
        <f t="shared" si="23"/>
        <v>-206.31999999999994</v>
      </c>
      <c r="H191" s="172">
        <f t="shared" si="22"/>
        <v>84.994909090909104</v>
      </c>
    </row>
    <row r="192" spans="1:8" x14ac:dyDescent="0.2">
      <c r="A192" s="166"/>
      <c r="B192" s="166">
        <v>633001</v>
      </c>
      <c r="C192" s="171" t="s">
        <v>44</v>
      </c>
      <c r="D192" s="171">
        <v>150</v>
      </c>
      <c r="E192" s="172">
        <v>150</v>
      </c>
      <c r="F192" s="172">
        <v>125.65</v>
      </c>
      <c r="G192" s="172">
        <f t="shared" si="23"/>
        <v>-24.349999999999994</v>
      </c>
      <c r="H192" s="172">
        <f t="shared" si="22"/>
        <v>83.766666666666666</v>
      </c>
    </row>
    <row r="193" spans="1:8" x14ac:dyDescent="0.2">
      <c r="A193" s="166"/>
      <c r="B193" s="166">
        <v>633002</v>
      </c>
      <c r="C193" s="171" t="s">
        <v>151</v>
      </c>
      <c r="D193" s="171">
        <v>500</v>
      </c>
      <c r="E193" s="172">
        <v>80</v>
      </c>
      <c r="F193" s="172">
        <v>80</v>
      </c>
      <c r="G193" s="172">
        <f t="shared" si="23"/>
        <v>0</v>
      </c>
      <c r="H193" s="172">
        <f t="shared" si="22"/>
        <v>100</v>
      </c>
    </row>
    <row r="194" spans="1:8" x14ac:dyDescent="0.2">
      <c r="A194" s="166"/>
      <c r="B194" s="166">
        <v>633006</v>
      </c>
      <c r="C194" s="171" t="s">
        <v>45</v>
      </c>
      <c r="D194" s="171">
        <v>1200</v>
      </c>
      <c r="E194" s="172">
        <v>1500</v>
      </c>
      <c r="F194" s="172">
        <v>1356.83</v>
      </c>
      <c r="G194" s="172">
        <f t="shared" si="23"/>
        <v>-143.17000000000007</v>
      </c>
      <c r="H194" s="172">
        <f t="shared" si="22"/>
        <v>90.455333333333328</v>
      </c>
    </row>
    <row r="195" spans="1:8" x14ac:dyDescent="0.2">
      <c r="A195" s="166"/>
      <c r="B195" s="166">
        <v>633009</v>
      </c>
      <c r="C195" s="171" t="s">
        <v>46</v>
      </c>
      <c r="D195" s="171">
        <v>300</v>
      </c>
      <c r="E195" s="172">
        <v>480</v>
      </c>
      <c r="F195" s="172">
        <v>477.26</v>
      </c>
      <c r="G195" s="172">
        <f t="shared" si="23"/>
        <v>-2.7400000000000091</v>
      </c>
      <c r="H195" s="172">
        <f t="shared" si="22"/>
        <v>99.429166666666674</v>
      </c>
    </row>
    <row r="196" spans="1:8" x14ac:dyDescent="0.2">
      <c r="A196" s="166"/>
      <c r="B196" s="166">
        <v>633010</v>
      </c>
      <c r="C196" s="171" t="s">
        <v>47</v>
      </c>
      <c r="D196" s="171">
        <v>200</v>
      </c>
      <c r="E196" s="172">
        <v>50</v>
      </c>
      <c r="F196" s="172">
        <v>43</v>
      </c>
      <c r="G196" s="172">
        <f t="shared" si="23"/>
        <v>-7</v>
      </c>
      <c r="H196" s="172">
        <f t="shared" si="22"/>
        <v>86</v>
      </c>
    </row>
    <row r="197" spans="1:8" x14ac:dyDescent="0.2">
      <c r="A197" s="166"/>
      <c r="B197" s="166">
        <v>633013</v>
      </c>
      <c r="C197" s="171" t="s">
        <v>175</v>
      </c>
      <c r="D197" s="171">
        <v>0</v>
      </c>
      <c r="E197" s="172">
        <v>30</v>
      </c>
      <c r="F197" s="172">
        <v>30</v>
      </c>
      <c r="G197" s="172">
        <f t="shared" si="23"/>
        <v>0</v>
      </c>
      <c r="H197" s="172">
        <f t="shared" si="22"/>
        <v>100</v>
      </c>
    </row>
    <row r="198" spans="1:8" x14ac:dyDescent="0.2">
      <c r="A198" s="166"/>
      <c r="B198" s="166">
        <v>633015</v>
      </c>
      <c r="C198" s="171" t="s">
        <v>48</v>
      </c>
      <c r="D198" s="171">
        <v>1000</v>
      </c>
      <c r="E198" s="172">
        <v>1430</v>
      </c>
      <c r="F198" s="172">
        <v>1426.56</v>
      </c>
      <c r="G198" s="172">
        <f t="shared" si="23"/>
        <v>-3.4400000000000546</v>
      </c>
      <c r="H198" s="172">
        <f t="shared" si="22"/>
        <v>99.759440559440563</v>
      </c>
    </row>
    <row r="199" spans="1:8" x14ac:dyDescent="0.2">
      <c r="A199" s="166"/>
      <c r="B199" s="166">
        <v>633016</v>
      </c>
      <c r="C199" s="171" t="s">
        <v>49</v>
      </c>
      <c r="D199" s="171">
        <v>500</v>
      </c>
      <c r="E199" s="172">
        <v>500</v>
      </c>
      <c r="F199" s="172">
        <v>475.97</v>
      </c>
      <c r="G199" s="172">
        <f t="shared" si="23"/>
        <v>-24.029999999999973</v>
      </c>
      <c r="H199" s="172">
        <f t="shared" si="22"/>
        <v>95.194000000000003</v>
      </c>
    </row>
    <row r="200" spans="1:8" x14ac:dyDescent="0.2">
      <c r="A200" s="166"/>
      <c r="B200" s="166">
        <v>634001</v>
      </c>
      <c r="C200" s="171" t="s">
        <v>52</v>
      </c>
      <c r="D200" s="171">
        <v>1000</v>
      </c>
      <c r="E200" s="172">
        <v>1000</v>
      </c>
      <c r="F200" s="172">
        <v>694.36</v>
      </c>
      <c r="G200" s="172">
        <f t="shared" si="23"/>
        <v>-305.64</v>
      </c>
      <c r="H200" s="172">
        <f t="shared" si="22"/>
        <v>69.435999999999993</v>
      </c>
    </row>
    <row r="201" spans="1:8" x14ac:dyDescent="0.2">
      <c r="A201" s="166"/>
      <c r="B201" s="166">
        <v>634002</v>
      </c>
      <c r="C201" s="171" t="s">
        <v>53</v>
      </c>
      <c r="D201" s="171">
        <v>800</v>
      </c>
      <c r="E201" s="172">
        <v>270</v>
      </c>
      <c r="F201" s="172">
        <v>267.5</v>
      </c>
      <c r="G201" s="172">
        <f t="shared" si="23"/>
        <v>-2.5</v>
      </c>
      <c r="H201" s="172">
        <f t="shared" si="22"/>
        <v>99.074074074074076</v>
      </c>
    </row>
    <row r="202" spans="1:8" x14ac:dyDescent="0.2">
      <c r="A202" s="166"/>
      <c r="B202" s="166">
        <v>634003</v>
      </c>
      <c r="C202" s="171" t="s">
        <v>50</v>
      </c>
      <c r="D202" s="171">
        <v>150</v>
      </c>
      <c r="E202" s="172">
        <v>340</v>
      </c>
      <c r="F202" s="172">
        <v>335.82</v>
      </c>
      <c r="G202" s="172">
        <f t="shared" si="23"/>
        <v>-4.1800000000000068</v>
      </c>
      <c r="H202" s="172">
        <f t="shared" si="22"/>
        <v>98.770588235294127</v>
      </c>
    </row>
    <row r="203" spans="1:8" x14ac:dyDescent="0.2">
      <c r="A203" s="166"/>
      <c r="B203" s="166">
        <v>634005</v>
      </c>
      <c r="C203" s="171" t="s">
        <v>51</v>
      </c>
      <c r="D203" s="171">
        <v>150</v>
      </c>
      <c r="E203" s="172">
        <v>0</v>
      </c>
      <c r="F203" s="172">
        <v>0</v>
      </c>
      <c r="G203" s="172">
        <f t="shared" si="23"/>
        <v>0</v>
      </c>
      <c r="H203" s="172"/>
    </row>
    <row r="204" spans="1:8" x14ac:dyDescent="0.2">
      <c r="A204" s="166"/>
      <c r="B204" s="166">
        <v>635002</v>
      </c>
      <c r="C204" s="171" t="s">
        <v>54</v>
      </c>
      <c r="D204" s="171">
        <v>200</v>
      </c>
      <c r="E204" s="172">
        <v>0</v>
      </c>
      <c r="F204" s="172">
        <v>0</v>
      </c>
      <c r="G204" s="172">
        <f t="shared" si="23"/>
        <v>0</v>
      </c>
      <c r="H204" s="172"/>
    </row>
    <row r="205" spans="1:8" x14ac:dyDescent="0.2">
      <c r="A205" s="166"/>
      <c r="B205" s="166">
        <v>635004</v>
      </c>
      <c r="C205" s="171" t="s">
        <v>158</v>
      </c>
      <c r="D205" s="171">
        <v>0</v>
      </c>
      <c r="E205" s="172">
        <v>0</v>
      </c>
      <c r="F205" s="172">
        <v>0</v>
      </c>
      <c r="G205" s="172">
        <f t="shared" si="23"/>
        <v>0</v>
      </c>
      <c r="H205" s="172"/>
    </row>
    <row r="206" spans="1:8" x14ac:dyDescent="0.2">
      <c r="A206" s="166"/>
      <c r="B206" s="166">
        <v>635005</v>
      </c>
      <c r="C206" s="171" t="s">
        <v>159</v>
      </c>
      <c r="D206" s="171">
        <v>200</v>
      </c>
      <c r="E206" s="172">
        <v>0</v>
      </c>
      <c r="F206" s="172">
        <v>0</v>
      </c>
      <c r="G206" s="172">
        <f t="shared" si="23"/>
        <v>0</v>
      </c>
      <c r="H206" s="172"/>
    </row>
    <row r="207" spans="1:8" x14ac:dyDescent="0.2">
      <c r="A207" s="166"/>
      <c r="B207" s="166">
        <v>635006</v>
      </c>
      <c r="C207" s="171" t="s">
        <v>82</v>
      </c>
      <c r="D207" s="171">
        <v>1500</v>
      </c>
      <c r="E207" s="172">
        <v>1410</v>
      </c>
      <c r="F207" s="172">
        <v>1408.91</v>
      </c>
      <c r="G207" s="172">
        <f t="shared" si="23"/>
        <v>-1.0899999999999181</v>
      </c>
      <c r="H207" s="172">
        <f t="shared" si="22"/>
        <v>99.92269503546099</v>
      </c>
    </row>
    <row r="208" spans="1:8" x14ac:dyDescent="0.2">
      <c r="A208" s="166"/>
      <c r="B208" s="166">
        <v>635007</v>
      </c>
      <c r="C208" s="171" t="s">
        <v>122</v>
      </c>
      <c r="D208" s="171">
        <v>0</v>
      </c>
      <c r="E208" s="172">
        <v>0</v>
      </c>
      <c r="F208" s="172">
        <v>0</v>
      </c>
      <c r="G208" s="172">
        <f t="shared" si="23"/>
        <v>0</v>
      </c>
      <c r="H208" s="172"/>
    </row>
    <row r="209" spans="1:8" x14ac:dyDescent="0.2">
      <c r="A209" s="166"/>
      <c r="B209" s="166">
        <v>637001</v>
      </c>
      <c r="C209" s="171" t="s">
        <v>55</v>
      </c>
      <c r="D209" s="171">
        <v>450</v>
      </c>
      <c r="E209" s="172">
        <v>100</v>
      </c>
      <c r="F209" s="172">
        <v>69</v>
      </c>
      <c r="G209" s="172">
        <f t="shared" si="23"/>
        <v>-31</v>
      </c>
      <c r="H209" s="172">
        <f t="shared" si="22"/>
        <v>69</v>
      </c>
    </row>
    <row r="210" spans="1:8" x14ac:dyDescent="0.2">
      <c r="A210" s="166"/>
      <c r="B210" s="166">
        <v>637002</v>
      </c>
      <c r="C210" s="171" t="s">
        <v>56</v>
      </c>
      <c r="D210" s="171">
        <v>1000</v>
      </c>
      <c r="E210" s="172">
        <v>700</v>
      </c>
      <c r="F210" s="172">
        <v>473.33</v>
      </c>
      <c r="G210" s="172">
        <f t="shared" si="23"/>
        <v>-226.67000000000002</v>
      </c>
      <c r="H210" s="172">
        <f t="shared" si="22"/>
        <v>67.618571428571428</v>
      </c>
    </row>
    <row r="211" spans="1:8" x14ac:dyDescent="0.2">
      <c r="A211" s="166"/>
      <c r="B211" s="166">
        <v>637003</v>
      </c>
      <c r="C211" s="171" t="s">
        <v>57</v>
      </c>
      <c r="D211" s="171">
        <v>1200</v>
      </c>
      <c r="E211" s="172">
        <v>1000</v>
      </c>
      <c r="F211" s="172">
        <v>694.3</v>
      </c>
      <c r="G211" s="172">
        <f t="shared" si="23"/>
        <v>-305.70000000000005</v>
      </c>
      <c r="H211" s="172">
        <f t="shared" si="22"/>
        <v>69.429999999999993</v>
      </c>
    </row>
    <row r="212" spans="1:8" x14ac:dyDescent="0.2">
      <c r="A212" s="166"/>
      <c r="B212" s="166">
        <v>637004</v>
      </c>
      <c r="C212" s="171" t="s">
        <v>58</v>
      </c>
      <c r="D212" s="171">
        <v>500</v>
      </c>
      <c r="E212" s="172">
        <v>1700</v>
      </c>
      <c r="F212" s="172">
        <v>1630.74</v>
      </c>
      <c r="G212" s="172">
        <f t="shared" si="23"/>
        <v>-69.259999999999991</v>
      </c>
      <c r="H212" s="172">
        <f t="shared" si="22"/>
        <v>95.925882352941173</v>
      </c>
    </row>
    <row r="213" spans="1:8" x14ac:dyDescent="0.2">
      <c r="A213" s="166"/>
      <c r="B213" s="166">
        <v>637005</v>
      </c>
      <c r="C213" s="171" t="s">
        <v>59</v>
      </c>
      <c r="D213" s="171">
        <v>2300</v>
      </c>
      <c r="E213" s="172">
        <v>2730</v>
      </c>
      <c r="F213" s="172">
        <v>2726.48</v>
      </c>
      <c r="G213" s="172">
        <f t="shared" si="23"/>
        <v>-3.5199999999999818</v>
      </c>
      <c r="H213" s="172">
        <f t="shared" si="22"/>
        <v>99.871062271062272</v>
      </c>
    </row>
    <row r="214" spans="1:8" x14ac:dyDescent="0.2">
      <c r="A214" s="166"/>
      <c r="B214" s="166">
        <v>637009</v>
      </c>
      <c r="C214" s="171" t="s">
        <v>60</v>
      </c>
      <c r="D214" s="171">
        <v>0</v>
      </c>
      <c r="E214" s="172">
        <v>35</v>
      </c>
      <c r="F214" s="172">
        <v>0</v>
      </c>
      <c r="G214" s="172">
        <f t="shared" si="23"/>
        <v>-35</v>
      </c>
      <c r="H214" s="172">
        <f t="shared" si="22"/>
        <v>0</v>
      </c>
    </row>
    <row r="215" spans="1:8" x14ac:dyDescent="0.2">
      <c r="A215" s="166"/>
      <c r="B215" s="166">
        <v>637011</v>
      </c>
      <c r="C215" s="171" t="s">
        <v>61</v>
      </c>
      <c r="D215" s="171">
        <v>700</v>
      </c>
      <c r="E215" s="172">
        <v>0</v>
      </c>
      <c r="F215" s="172">
        <v>0</v>
      </c>
      <c r="G215" s="172">
        <f t="shared" si="23"/>
        <v>0</v>
      </c>
      <c r="H215" s="172"/>
    </row>
    <row r="216" spans="1:8" x14ac:dyDescent="0.2">
      <c r="A216" s="166"/>
      <c r="B216" s="166">
        <v>637012</v>
      </c>
      <c r="C216" s="171" t="s">
        <v>179</v>
      </c>
      <c r="D216" s="171">
        <v>0</v>
      </c>
      <c r="E216" s="172">
        <v>4.5</v>
      </c>
      <c r="F216" s="172">
        <v>4.46</v>
      </c>
      <c r="G216" s="172">
        <f t="shared" si="23"/>
        <v>-4.0000000000000036E-2</v>
      </c>
      <c r="H216" s="172">
        <f t="shared" si="22"/>
        <v>99.1111111111111</v>
      </c>
    </row>
    <row r="217" spans="1:8" x14ac:dyDescent="0.2">
      <c r="A217" s="166"/>
      <c r="B217" s="166">
        <v>637014</v>
      </c>
      <c r="C217" s="171" t="s">
        <v>62</v>
      </c>
      <c r="D217" s="171">
        <v>1600</v>
      </c>
      <c r="E217" s="172">
        <v>1710</v>
      </c>
      <c r="F217" s="172">
        <v>1706.74</v>
      </c>
      <c r="G217" s="172">
        <f t="shared" si="23"/>
        <v>-3.2599999999999909</v>
      </c>
      <c r="H217" s="172">
        <f t="shared" si="22"/>
        <v>99.809356725146202</v>
      </c>
    </row>
    <row r="218" spans="1:8" x14ac:dyDescent="0.2">
      <c r="A218" s="166"/>
      <c r="B218" s="166">
        <v>637015</v>
      </c>
      <c r="C218" s="171" t="s">
        <v>63</v>
      </c>
      <c r="D218" s="171">
        <v>400</v>
      </c>
      <c r="E218" s="172">
        <v>950</v>
      </c>
      <c r="F218" s="172">
        <v>945.86</v>
      </c>
      <c r="G218" s="172">
        <f t="shared" si="23"/>
        <v>-4.1399999999999864</v>
      </c>
      <c r="H218" s="172">
        <f t="shared" si="22"/>
        <v>99.56421052631579</v>
      </c>
    </row>
    <row r="219" spans="1:8" x14ac:dyDescent="0.2">
      <c r="A219" s="166"/>
      <c r="B219" s="166">
        <v>637016</v>
      </c>
      <c r="C219" s="171" t="s">
        <v>64</v>
      </c>
      <c r="D219" s="171">
        <v>100</v>
      </c>
      <c r="E219" s="172">
        <v>147</v>
      </c>
      <c r="F219" s="172">
        <v>146.32</v>
      </c>
      <c r="G219" s="172">
        <f t="shared" si="23"/>
        <v>-0.68000000000000682</v>
      </c>
      <c r="H219" s="172">
        <f t="shared" si="22"/>
        <v>99.537414965986386</v>
      </c>
    </row>
    <row r="220" spans="1:8" x14ac:dyDescent="0.2">
      <c r="A220" s="166"/>
      <c r="B220" s="166">
        <v>637023</v>
      </c>
      <c r="C220" s="171" t="s">
        <v>65</v>
      </c>
      <c r="D220" s="171">
        <v>30</v>
      </c>
      <c r="E220" s="172">
        <v>30</v>
      </c>
      <c r="F220" s="172">
        <v>13</v>
      </c>
      <c r="G220" s="172">
        <f t="shared" si="23"/>
        <v>-17</v>
      </c>
      <c r="H220" s="172">
        <f t="shared" si="22"/>
        <v>43.333333333333336</v>
      </c>
    </row>
    <row r="221" spans="1:8" x14ac:dyDescent="0.2">
      <c r="A221" s="166"/>
      <c r="B221" s="166">
        <v>637026</v>
      </c>
      <c r="C221" s="171" t="s">
        <v>66</v>
      </c>
      <c r="D221" s="171">
        <v>1500</v>
      </c>
      <c r="E221" s="172">
        <v>1300</v>
      </c>
      <c r="F221" s="172">
        <v>0</v>
      </c>
      <c r="G221" s="172">
        <f t="shared" si="23"/>
        <v>-1300</v>
      </c>
      <c r="H221" s="172">
        <f t="shared" si="22"/>
        <v>0</v>
      </c>
    </row>
    <row r="222" spans="1:8" x14ac:dyDescent="0.2">
      <c r="A222" s="166"/>
      <c r="B222" s="166">
        <v>637027</v>
      </c>
      <c r="C222" s="171" t="s">
        <v>153</v>
      </c>
      <c r="D222" s="171">
        <v>600</v>
      </c>
      <c r="E222" s="172">
        <v>400</v>
      </c>
      <c r="F222" s="172">
        <v>356.09</v>
      </c>
      <c r="G222" s="172">
        <f t="shared" si="23"/>
        <v>-43.910000000000025</v>
      </c>
      <c r="H222" s="172">
        <f t="shared" si="22"/>
        <v>89.022499999999994</v>
      </c>
    </row>
    <row r="223" spans="1:8" x14ac:dyDescent="0.2">
      <c r="A223" s="166"/>
      <c r="B223" s="166">
        <v>637031</v>
      </c>
      <c r="C223" s="171" t="s">
        <v>55</v>
      </c>
      <c r="D223" s="171">
        <v>0</v>
      </c>
      <c r="E223" s="172">
        <v>49.32</v>
      </c>
      <c r="F223" s="172">
        <v>49.32</v>
      </c>
      <c r="G223" s="172">
        <f t="shared" si="23"/>
        <v>0</v>
      </c>
      <c r="H223" s="172">
        <f t="shared" si="22"/>
        <v>100</v>
      </c>
    </row>
    <row r="224" spans="1:8" x14ac:dyDescent="0.2">
      <c r="A224" s="166"/>
      <c r="B224" s="166">
        <v>637035</v>
      </c>
      <c r="C224" s="171" t="s">
        <v>123</v>
      </c>
      <c r="D224" s="171">
        <v>0</v>
      </c>
      <c r="E224" s="172">
        <v>0</v>
      </c>
      <c r="F224" s="172">
        <v>0</v>
      </c>
      <c r="G224" s="172">
        <f t="shared" si="23"/>
        <v>0</v>
      </c>
      <c r="H224" s="172"/>
    </row>
    <row r="225" spans="1:8" x14ac:dyDescent="0.2">
      <c r="A225" s="166"/>
      <c r="B225" s="166">
        <v>641006</v>
      </c>
      <c r="C225" s="171" t="s">
        <v>67</v>
      </c>
      <c r="D225" s="171">
        <v>200</v>
      </c>
      <c r="E225" s="172">
        <v>0</v>
      </c>
      <c r="F225" s="172">
        <v>0</v>
      </c>
      <c r="G225" s="172">
        <f t="shared" si="23"/>
        <v>0</v>
      </c>
      <c r="H225" s="172"/>
    </row>
    <row r="226" spans="1:8" x14ac:dyDescent="0.2">
      <c r="A226" s="166"/>
      <c r="B226" s="166">
        <v>641009</v>
      </c>
      <c r="C226" s="171" t="s">
        <v>180</v>
      </c>
      <c r="D226" s="171">
        <v>0</v>
      </c>
      <c r="E226" s="172">
        <v>7.33</v>
      </c>
      <c r="F226" s="172">
        <v>7.33</v>
      </c>
      <c r="G226" s="172">
        <f t="shared" si="23"/>
        <v>0</v>
      </c>
      <c r="H226" s="172">
        <f t="shared" si="22"/>
        <v>100</v>
      </c>
    </row>
    <row r="227" spans="1:8" x14ac:dyDescent="0.2">
      <c r="A227" s="166"/>
      <c r="B227" s="166">
        <v>642006</v>
      </c>
      <c r="C227" s="171" t="s">
        <v>68</v>
      </c>
      <c r="D227" s="171">
        <v>1200</v>
      </c>
      <c r="E227" s="172">
        <v>1215</v>
      </c>
      <c r="F227" s="172">
        <v>1210.48</v>
      </c>
      <c r="G227" s="172">
        <f t="shared" si="23"/>
        <v>-4.5199999999999818</v>
      </c>
      <c r="H227" s="172">
        <f t="shared" si="22"/>
        <v>99.627983539094657</v>
      </c>
    </row>
    <row r="228" spans="1:8" x14ac:dyDescent="0.2">
      <c r="A228" s="182"/>
      <c r="B228" s="183"/>
      <c r="C228" s="183"/>
      <c r="D228" s="183"/>
      <c r="E228" s="183"/>
      <c r="F228" s="183"/>
      <c r="G228" s="295"/>
      <c r="H228" s="295"/>
    </row>
    <row r="229" spans="1:8" x14ac:dyDescent="0.2">
      <c r="A229" s="291">
        <v>41</v>
      </c>
      <c r="B229" s="299" t="s">
        <v>194</v>
      </c>
      <c r="C229" s="186" t="s">
        <v>69</v>
      </c>
      <c r="D229" s="186">
        <f>SUM(D230:D230)</f>
        <v>500</v>
      </c>
      <c r="E229" s="282">
        <f>SUM(E230:E230)</f>
        <v>400</v>
      </c>
      <c r="F229" s="282">
        <f>SUM(F230:F230)</f>
        <v>393.7</v>
      </c>
      <c r="G229" s="282">
        <f t="shared" ref="G229:G230" si="24">+F229-E229</f>
        <v>-6.3000000000000114</v>
      </c>
      <c r="H229" s="282">
        <f t="shared" ref="H229:H230" si="25">+F229/E229*100</f>
        <v>98.424999999999997</v>
      </c>
    </row>
    <row r="230" spans="1:8" x14ac:dyDescent="0.2">
      <c r="A230" s="166"/>
      <c r="B230" s="166">
        <v>637012</v>
      </c>
      <c r="C230" s="171" t="s">
        <v>70</v>
      </c>
      <c r="D230" s="171">
        <v>500</v>
      </c>
      <c r="E230" s="172">
        <v>400</v>
      </c>
      <c r="F230" s="172">
        <v>393.7</v>
      </c>
      <c r="G230" s="172">
        <f t="shared" si="24"/>
        <v>-6.3000000000000114</v>
      </c>
      <c r="H230" s="172">
        <f t="shared" si="25"/>
        <v>98.424999999999997</v>
      </c>
    </row>
    <row r="231" spans="1:8" x14ac:dyDescent="0.2">
      <c r="A231" s="182"/>
      <c r="B231" s="182"/>
      <c r="C231" s="183"/>
      <c r="D231" s="183"/>
      <c r="E231" s="183"/>
      <c r="F231" s="183"/>
      <c r="G231" s="295"/>
      <c r="H231" s="295"/>
    </row>
    <row r="232" spans="1:8" x14ac:dyDescent="0.2">
      <c r="A232" s="182"/>
      <c r="B232" s="182"/>
      <c r="C232" s="183"/>
      <c r="D232" s="183"/>
      <c r="E232" s="183"/>
      <c r="F232" s="183"/>
      <c r="G232" s="295"/>
      <c r="H232" s="295"/>
    </row>
    <row r="233" spans="1:8" x14ac:dyDescent="0.2">
      <c r="A233" s="182"/>
      <c r="B233" s="182"/>
      <c r="C233" s="183"/>
      <c r="D233" s="183"/>
      <c r="E233" s="183"/>
      <c r="F233" s="183"/>
      <c r="G233" s="295"/>
      <c r="H233" s="295"/>
    </row>
    <row r="234" spans="1:8" x14ac:dyDescent="0.2">
      <c r="A234" s="182"/>
      <c r="B234" s="182"/>
      <c r="C234" s="183"/>
      <c r="D234" s="183"/>
      <c r="E234" s="183"/>
      <c r="F234" s="183"/>
      <c r="G234" s="295"/>
      <c r="H234" s="295"/>
    </row>
    <row r="235" spans="1:8" x14ac:dyDescent="0.2">
      <c r="A235" s="182"/>
      <c r="B235" s="182"/>
      <c r="C235" s="183"/>
      <c r="D235" s="183"/>
      <c r="E235" s="183"/>
      <c r="F235" s="183"/>
      <c r="G235" s="295"/>
      <c r="H235" s="295"/>
    </row>
    <row r="236" spans="1:8" x14ac:dyDescent="0.2">
      <c r="A236" s="182"/>
      <c r="B236" s="182"/>
      <c r="C236" s="183"/>
      <c r="D236" s="183"/>
      <c r="E236" s="183"/>
      <c r="F236" s="183"/>
      <c r="G236" s="295"/>
      <c r="H236" s="295"/>
    </row>
    <row r="237" spans="1:8" x14ac:dyDescent="0.2">
      <c r="A237" s="291">
        <v>41</v>
      </c>
      <c r="B237" s="299" t="s">
        <v>71</v>
      </c>
      <c r="C237" s="186" t="s">
        <v>72</v>
      </c>
      <c r="D237" s="186">
        <f>SUM(D238:D246)</f>
        <v>1740</v>
      </c>
      <c r="E237" s="300">
        <f>SUM(E238:E246)</f>
        <v>1892.4</v>
      </c>
      <c r="F237" s="282">
        <f>SUM(F238:F246)</f>
        <v>1814.7100000000005</v>
      </c>
      <c r="G237" s="282">
        <f>SUM(G238:G246)</f>
        <v>-77.689999999999941</v>
      </c>
      <c r="H237" s="282">
        <f t="shared" ref="H237:H248" si="26">+F237/E237*100</f>
        <v>95.894631156203786</v>
      </c>
    </row>
    <row r="238" spans="1:8" x14ac:dyDescent="0.2">
      <c r="A238" s="166"/>
      <c r="B238" s="166">
        <v>632001</v>
      </c>
      <c r="C238" s="171" t="s">
        <v>73</v>
      </c>
      <c r="D238" s="171">
        <v>120</v>
      </c>
      <c r="E238" s="180">
        <v>40</v>
      </c>
      <c r="F238" s="172">
        <v>38.65</v>
      </c>
      <c r="G238" s="172">
        <f t="shared" ref="G238:G246" si="27">+F238-E238</f>
        <v>-1.3500000000000014</v>
      </c>
      <c r="H238" s="172">
        <f t="shared" si="26"/>
        <v>96.625</v>
      </c>
    </row>
    <row r="239" spans="1:8" x14ac:dyDescent="0.2">
      <c r="A239" s="166"/>
      <c r="B239" s="166">
        <v>633006</v>
      </c>
      <c r="C239" s="171" t="s">
        <v>74</v>
      </c>
      <c r="D239" s="171">
        <v>50</v>
      </c>
      <c r="E239" s="180">
        <v>0</v>
      </c>
      <c r="F239" s="172">
        <v>0</v>
      </c>
      <c r="G239" s="172">
        <f t="shared" si="27"/>
        <v>0</v>
      </c>
      <c r="H239" s="172"/>
    </row>
    <row r="240" spans="1:8" x14ac:dyDescent="0.2">
      <c r="A240" s="166"/>
      <c r="B240" s="166">
        <v>633007</v>
      </c>
      <c r="C240" s="171" t="s">
        <v>75</v>
      </c>
      <c r="D240" s="171">
        <v>50</v>
      </c>
      <c r="E240" s="180">
        <v>140</v>
      </c>
      <c r="F240" s="172">
        <v>140</v>
      </c>
      <c r="G240" s="172">
        <f t="shared" si="27"/>
        <v>0</v>
      </c>
      <c r="H240" s="172">
        <f t="shared" si="26"/>
        <v>100</v>
      </c>
    </row>
    <row r="241" spans="1:8" x14ac:dyDescent="0.2">
      <c r="A241" s="166"/>
      <c r="B241" s="166">
        <v>634001</v>
      </c>
      <c r="C241" s="171" t="s">
        <v>76</v>
      </c>
      <c r="D241" s="171">
        <v>900</v>
      </c>
      <c r="E241" s="180">
        <v>900</v>
      </c>
      <c r="F241" s="172">
        <v>864.5</v>
      </c>
      <c r="G241" s="172">
        <f t="shared" si="27"/>
        <v>-35.5</v>
      </c>
      <c r="H241" s="172">
        <f t="shared" si="26"/>
        <v>96.055555555555557</v>
      </c>
    </row>
    <row r="242" spans="1:8" x14ac:dyDescent="0.2">
      <c r="A242" s="166"/>
      <c r="B242" s="166">
        <v>634002</v>
      </c>
      <c r="C242" s="171" t="s">
        <v>77</v>
      </c>
      <c r="D242" s="171">
        <v>100</v>
      </c>
      <c r="E242" s="180">
        <v>165</v>
      </c>
      <c r="F242" s="172">
        <v>164.4</v>
      </c>
      <c r="G242" s="172">
        <f t="shared" si="27"/>
        <v>-0.59999999999999432</v>
      </c>
      <c r="H242" s="172">
        <f t="shared" si="26"/>
        <v>99.63636363636364</v>
      </c>
    </row>
    <row r="243" spans="1:8" x14ac:dyDescent="0.2">
      <c r="A243" s="166"/>
      <c r="B243" s="166">
        <v>634003</v>
      </c>
      <c r="C243" s="171" t="s">
        <v>50</v>
      </c>
      <c r="D243" s="171">
        <v>300</v>
      </c>
      <c r="E243" s="180">
        <v>300</v>
      </c>
      <c r="F243" s="172">
        <v>264.66000000000003</v>
      </c>
      <c r="G243" s="172">
        <f t="shared" si="27"/>
        <v>-35.339999999999975</v>
      </c>
      <c r="H243" s="172">
        <f t="shared" si="26"/>
        <v>88.220000000000013</v>
      </c>
    </row>
    <row r="244" spans="1:8" x14ac:dyDescent="0.2">
      <c r="A244" s="166"/>
      <c r="B244" s="166">
        <v>635005</v>
      </c>
      <c r="C244" s="171" t="s">
        <v>78</v>
      </c>
      <c r="D244" s="171">
        <v>100</v>
      </c>
      <c r="E244" s="180">
        <v>77.400000000000006</v>
      </c>
      <c r="F244" s="172">
        <v>77.400000000000006</v>
      </c>
      <c r="G244" s="172">
        <f t="shared" si="27"/>
        <v>0</v>
      </c>
      <c r="H244" s="172">
        <f t="shared" si="26"/>
        <v>100</v>
      </c>
    </row>
    <row r="245" spans="1:8" x14ac:dyDescent="0.2">
      <c r="A245" s="166"/>
      <c r="B245" s="166">
        <v>637002</v>
      </c>
      <c r="C245" s="171" t="s">
        <v>181</v>
      </c>
      <c r="D245" s="171">
        <v>0</v>
      </c>
      <c r="E245" s="180">
        <v>270</v>
      </c>
      <c r="F245" s="172">
        <v>265.10000000000002</v>
      </c>
      <c r="G245" s="172">
        <f t="shared" si="27"/>
        <v>-4.8999999999999773</v>
      </c>
      <c r="H245" s="172">
        <f t="shared" si="26"/>
        <v>98.18518518518519</v>
      </c>
    </row>
    <row r="246" spans="1:8" x14ac:dyDescent="0.2">
      <c r="A246" s="166"/>
      <c r="B246" s="166">
        <v>637027</v>
      </c>
      <c r="C246" s="171" t="s">
        <v>79</v>
      </c>
      <c r="D246" s="171">
        <v>120</v>
      </c>
      <c r="E246" s="180">
        <v>0</v>
      </c>
      <c r="F246" s="172">
        <v>0</v>
      </c>
      <c r="G246" s="172">
        <f t="shared" si="27"/>
        <v>0</v>
      </c>
      <c r="H246" s="172"/>
    </row>
    <row r="247" spans="1:8" x14ac:dyDescent="0.2">
      <c r="A247" s="293"/>
      <c r="B247" s="182"/>
      <c r="C247" s="183"/>
      <c r="D247" s="183"/>
      <c r="E247" s="183"/>
      <c r="F247" s="294"/>
      <c r="G247" s="295"/>
      <c r="H247" s="295"/>
    </row>
    <row r="248" spans="1:8" x14ac:dyDescent="0.2">
      <c r="A248" s="291">
        <v>41</v>
      </c>
      <c r="B248" s="281" t="s">
        <v>80</v>
      </c>
      <c r="C248" s="186" t="s">
        <v>81</v>
      </c>
      <c r="D248" s="186">
        <f>SUM(D249:D250)</f>
        <v>1100</v>
      </c>
      <c r="E248" s="300">
        <f>SUM(E249:E250)</f>
        <v>1135</v>
      </c>
      <c r="F248" s="282">
        <f>SUM(F249:F250)</f>
        <v>1129.05</v>
      </c>
      <c r="G248" s="282">
        <f>SUM(G249:G250)</f>
        <v>-5.9500000000000917</v>
      </c>
      <c r="H248" s="282">
        <f t="shared" si="26"/>
        <v>99.475770925110126</v>
      </c>
    </row>
    <row r="249" spans="1:8" x14ac:dyDescent="0.2">
      <c r="A249" s="166"/>
      <c r="B249" s="166">
        <v>633006</v>
      </c>
      <c r="C249" s="171" t="s">
        <v>74</v>
      </c>
      <c r="D249" s="171">
        <v>100</v>
      </c>
      <c r="E249" s="180">
        <v>25</v>
      </c>
      <c r="F249" s="172">
        <v>21.45</v>
      </c>
      <c r="G249" s="172">
        <f t="shared" ref="G249:G250" si="28">+F249-E249</f>
        <v>-3.5500000000000007</v>
      </c>
      <c r="H249" s="172">
        <f t="shared" ref="H249:H250" si="29">+F249/E249*100</f>
        <v>85.8</v>
      </c>
    </row>
    <row r="250" spans="1:8" x14ac:dyDescent="0.2">
      <c r="A250" s="166"/>
      <c r="B250" s="166">
        <v>635006</v>
      </c>
      <c r="C250" s="171" t="s">
        <v>82</v>
      </c>
      <c r="D250" s="171">
        <v>1000</v>
      </c>
      <c r="E250" s="180">
        <v>1110</v>
      </c>
      <c r="F250" s="172">
        <v>1107.5999999999999</v>
      </c>
      <c r="G250" s="172">
        <f t="shared" si="28"/>
        <v>-2.4000000000000909</v>
      </c>
      <c r="H250" s="172">
        <f t="shared" si="29"/>
        <v>99.783783783783775</v>
      </c>
    </row>
    <row r="251" spans="1:8" x14ac:dyDescent="0.2">
      <c r="A251" s="293"/>
      <c r="B251" s="183"/>
      <c r="C251" s="183"/>
      <c r="D251" s="183"/>
      <c r="E251" s="183"/>
      <c r="F251" s="294"/>
      <c r="G251" s="295"/>
      <c r="H251" s="295"/>
    </row>
    <row r="252" spans="1:8" x14ac:dyDescent="0.2">
      <c r="A252" s="291">
        <v>41</v>
      </c>
      <c r="B252" s="281" t="s">
        <v>83</v>
      </c>
      <c r="C252" s="186" t="s">
        <v>84</v>
      </c>
      <c r="D252" s="186">
        <f>SUM(D253:D254)</f>
        <v>6300</v>
      </c>
      <c r="E252" s="300">
        <f>SUM(E253:E254)</f>
        <v>6317.4</v>
      </c>
      <c r="F252" s="282">
        <f>SUM(F253:F254)</f>
        <v>6316.6399999999994</v>
      </c>
      <c r="G252" s="282">
        <f>SUM(G253:G254)</f>
        <v>-0.76000000000021828</v>
      </c>
      <c r="H252" s="282">
        <f t="shared" ref="H252:H256" si="30">+F252/E252*100</f>
        <v>99.987969734384393</v>
      </c>
    </row>
    <row r="253" spans="1:8" x14ac:dyDescent="0.2">
      <c r="A253" s="166"/>
      <c r="B253" s="301">
        <v>633004</v>
      </c>
      <c r="C253" s="168" t="s">
        <v>85</v>
      </c>
      <c r="D253" s="171">
        <v>100</v>
      </c>
      <c r="E253" s="180">
        <v>77.400000000000006</v>
      </c>
      <c r="F253" s="172">
        <v>77.400000000000006</v>
      </c>
      <c r="G253" s="172">
        <f t="shared" ref="G253:G254" si="31">+F253-E253</f>
        <v>0</v>
      </c>
      <c r="H253" s="172">
        <f t="shared" si="30"/>
        <v>100</v>
      </c>
    </row>
    <row r="254" spans="1:8" x14ac:dyDescent="0.2">
      <c r="A254" s="166"/>
      <c r="B254" s="166">
        <v>637004</v>
      </c>
      <c r="C254" s="171" t="s">
        <v>86</v>
      </c>
      <c r="D254" s="171">
        <v>6200</v>
      </c>
      <c r="E254" s="180">
        <v>6240</v>
      </c>
      <c r="F254" s="172">
        <v>6239.24</v>
      </c>
      <c r="G254" s="172">
        <f t="shared" si="31"/>
        <v>-0.76000000000021828</v>
      </c>
      <c r="H254" s="172">
        <f t="shared" si="30"/>
        <v>99.98782051282052</v>
      </c>
    </row>
    <row r="255" spans="1:8" x14ac:dyDescent="0.2">
      <c r="A255" s="293"/>
      <c r="B255" s="183"/>
      <c r="C255" s="183"/>
      <c r="D255" s="183"/>
      <c r="E255" s="183"/>
      <c r="F255" s="294"/>
      <c r="G255" s="295"/>
      <c r="H255" s="295"/>
    </row>
    <row r="256" spans="1:8" x14ac:dyDescent="0.2">
      <c r="A256" s="291">
        <v>41</v>
      </c>
      <c r="B256" s="299" t="s">
        <v>87</v>
      </c>
      <c r="C256" s="186" t="s">
        <v>88</v>
      </c>
      <c r="D256" s="186">
        <f>SUM(D257:D260)</f>
        <v>800</v>
      </c>
      <c r="E256" s="282">
        <f>SUM(E257:E260)</f>
        <v>5</v>
      </c>
      <c r="F256" s="282">
        <f>SUM(F257:F258)</f>
        <v>4.5999999999999996</v>
      </c>
      <c r="G256" s="282">
        <f>SUM(G257:G258)</f>
        <v>-0.40000000000000036</v>
      </c>
      <c r="H256" s="282">
        <f t="shared" si="30"/>
        <v>92</v>
      </c>
    </row>
    <row r="257" spans="1:8" x14ac:dyDescent="0.2">
      <c r="A257" s="166"/>
      <c r="B257" s="166">
        <v>633006</v>
      </c>
      <c r="C257" s="171" t="s">
        <v>90</v>
      </c>
      <c r="D257" s="171">
        <v>200</v>
      </c>
      <c r="E257" s="180">
        <v>5</v>
      </c>
      <c r="F257" s="172">
        <v>4.5999999999999996</v>
      </c>
      <c r="G257" s="172">
        <f t="shared" ref="G257:G259" si="32">+F257-E257</f>
        <v>-0.40000000000000036</v>
      </c>
      <c r="H257" s="172">
        <f t="shared" ref="H257" si="33">+F257/E257*100</f>
        <v>92</v>
      </c>
    </row>
    <row r="258" spans="1:8" x14ac:dyDescent="0.2">
      <c r="A258" s="166"/>
      <c r="B258" s="166">
        <v>635006</v>
      </c>
      <c r="C258" s="171" t="s">
        <v>89</v>
      </c>
      <c r="D258" s="171">
        <v>500</v>
      </c>
      <c r="E258" s="180">
        <v>0</v>
      </c>
      <c r="F258" s="172">
        <v>0</v>
      </c>
      <c r="G258" s="172">
        <f t="shared" si="32"/>
        <v>0</v>
      </c>
      <c r="H258" s="172"/>
    </row>
    <row r="259" spans="1:8" x14ac:dyDescent="0.2">
      <c r="A259" s="166"/>
      <c r="B259" s="166">
        <v>637004</v>
      </c>
      <c r="C259" s="171" t="s">
        <v>58</v>
      </c>
      <c r="D259" s="171">
        <v>100</v>
      </c>
      <c r="E259" s="180">
        <v>0</v>
      </c>
      <c r="F259" s="172">
        <v>0</v>
      </c>
      <c r="G259" s="172">
        <f t="shared" si="32"/>
        <v>0</v>
      </c>
      <c r="H259" s="172"/>
    </row>
    <row r="260" spans="1:8" x14ac:dyDescent="0.2">
      <c r="A260" s="293"/>
      <c r="B260" s="183"/>
      <c r="C260" s="183"/>
      <c r="D260" s="183"/>
      <c r="E260" s="183"/>
      <c r="F260" s="294"/>
      <c r="G260" s="295"/>
      <c r="H260" s="295"/>
    </row>
    <row r="261" spans="1:8" x14ac:dyDescent="0.2">
      <c r="A261" s="291">
        <v>41</v>
      </c>
      <c r="B261" s="281" t="s">
        <v>91</v>
      </c>
      <c r="C261" s="186" t="s">
        <v>92</v>
      </c>
      <c r="D261" s="186">
        <f>SUM(D262:D265)</f>
        <v>1000</v>
      </c>
      <c r="E261" s="300">
        <f>SUM(E262:E265)</f>
        <v>410</v>
      </c>
      <c r="F261" s="282">
        <f>SUM(F262:F265)</f>
        <v>406.46</v>
      </c>
      <c r="G261" s="282">
        <f>SUM(G262:G265)</f>
        <v>-3.5400000000000205</v>
      </c>
      <c r="H261" s="282">
        <f t="shared" ref="H261:H262" si="34">+F261/E261*100</f>
        <v>99.136585365853662</v>
      </c>
    </row>
    <row r="262" spans="1:8" x14ac:dyDescent="0.2">
      <c r="A262" s="166"/>
      <c r="B262" s="166">
        <v>632001</v>
      </c>
      <c r="C262" s="171" t="s">
        <v>93</v>
      </c>
      <c r="D262" s="171">
        <v>600</v>
      </c>
      <c r="E262" s="180">
        <v>250</v>
      </c>
      <c r="F262" s="172">
        <v>247.92</v>
      </c>
      <c r="G262" s="172">
        <f t="shared" ref="G262:G265" si="35">+F262-E262</f>
        <v>-2.0800000000000125</v>
      </c>
      <c r="H262" s="172">
        <f t="shared" si="34"/>
        <v>99.167999999999992</v>
      </c>
    </row>
    <row r="263" spans="1:8" x14ac:dyDescent="0.2">
      <c r="A263" s="166"/>
      <c r="B263" s="166">
        <v>633006</v>
      </c>
      <c r="C263" s="171" t="s">
        <v>124</v>
      </c>
      <c r="D263" s="171">
        <v>200</v>
      </c>
      <c r="E263" s="180">
        <v>0</v>
      </c>
      <c r="F263" s="172">
        <v>0</v>
      </c>
      <c r="G263" s="172">
        <f t="shared" si="35"/>
        <v>0</v>
      </c>
      <c r="H263" s="172"/>
    </row>
    <row r="264" spans="1:8" x14ac:dyDescent="0.2">
      <c r="A264" s="166"/>
      <c r="B264" s="166">
        <v>634001</v>
      </c>
      <c r="C264" s="171" t="s">
        <v>94</v>
      </c>
      <c r="D264" s="171">
        <v>100</v>
      </c>
      <c r="E264" s="180">
        <v>0</v>
      </c>
      <c r="F264" s="172">
        <v>0</v>
      </c>
      <c r="G264" s="172">
        <f t="shared" si="35"/>
        <v>0</v>
      </c>
      <c r="H264" s="172"/>
    </row>
    <row r="265" spans="1:8" x14ac:dyDescent="0.2">
      <c r="A265" s="166"/>
      <c r="B265" s="166">
        <v>637004</v>
      </c>
      <c r="C265" s="171" t="s">
        <v>58</v>
      </c>
      <c r="D265" s="171">
        <v>100</v>
      </c>
      <c r="E265" s="180">
        <v>160</v>
      </c>
      <c r="F265" s="172">
        <v>158.54</v>
      </c>
      <c r="G265" s="172">
        <f t="shared" si="35"/>
        <v>-1.460000000000008</v>
      </c>
      <c r="H265" s="172">
        <f t="shared" ref="H265" si="36">+F265/E265*100</f>
        <v>99.087499999999991</v>
      </c>
    </row>
    <row r="266" spans="1:8" x14ac:dyDescent="0.2">
      <c r="A266" s="293"/>
      <c r="B266" s="183"/>
      <c r="C266" s="183"/>
      <c r="D266" s="183"/>
      <c r="E266" s="183"/>
      <c r="F266" s="294"/>
      <c r="G266" s="295"/>
      <c r="H266" s="295"/>
    </row>
    <row r="267" spans="1:8" x14ac:dyDescent="0.2">
      <c r="A267" s="291">
        <v>41</v>
      </c>
      <c r="B267" s="281" t="s">
        <v>95</v>
      </c>
      <c r="C267" s="186" t="s">
        <v>96</v>
      </c>
      <c r="D267" s="186">
        <f>SUM(D268:D268)</f>
        <v>500</v>
      </c>
      <c r="E267" s="300">
        <f>SUM(E268:E268)</f>
        <v>0</v>
      </c>
      <c r="F267" s="282">
        <f>SUM(F268:F268)</f>
        <v>0</v>
      </c>
      <c r="G267" s="172">
        <v>0</v>
      </c>
      <c r="H267" s="171"/>
    </row>
    <row r="268" spans="1:8" x14ac:dyDescent="0.2">
      <c r="A268" s="166"/>
      <c r="B268" s="166">
        <v>635004</v>
      </c>
      <c r="C268" s="171" t="s">
        <v>97</v>
      </c>
      <c r="D268" s="171">
        <v>500</v>
      </c>
      <c r="E268" s="180">
        <v>0</v>
      </c>
      <c r="F268" s="172">
        <v>0</v>
      </c>
      <c r="G268" s="172">
        <v>0</v>
      </c>
      <c r="H268" s="171"/>
    </row>
    <row r="269" spans="1:8" x14ac:dyDescent="0.2">
      <c r="A269" s="293"/>
      <c r="B269" s="183"/>
      <c r="C269" s="183"/>
      <c r="D269" s="183"/>
      <c r="E269" s="183"/>
      <c r="F269" s="294"/>
      <c r="G269" s="295"/>
      <c r="H269" s="295"/>
    </row>
    <row r="270" spans="1:8" x14ac:dyDescent="0.2">
      <c r="A270" s="291">
        <v>41</v>
      </c>
      <c r="B270" s="281" t="s">
        <v>98</v>
      </c>
      <c r="C270" s="186" t="s">
        <v>99</v>
      </c>
      <c r="D270" s="186">
        <f>SUM(D271:D274)</f>
        <v>2400</v>
      </c>
      <c r="E270" s="300">
        <f>SUM(E271:E274)</f>
        <v>1823.26</v>
      </c>
      <c r="F270" s="282">
        <f>SUM(F271:F274)</f>
        <v>1819.5900000000001</v>
      </c>
      <c r="G270" s="282">
        <f>SUM(G271:G274)</f>
        <v>-3.6699999999999022</v>
      </c>
      <c r="H270" s="282">
        <f t="shared" ref="H270:H271" si="37">+F270/E270*100</f>
        <v>99.798712196834245</v>
      </c>
    </row>
    <row r="271" spans="1:8" x14ac:dyDescent="0.2">
      <c r="A271" s="166"/>
      <c r="B271" s="166">
        <v>632001</v>
      </c>
      <c r="C271" s="171" t="s">
        <v>73</v>
      </c>
      <c r="D271" s="171">
        <v>1500</v>
      </c>
      <c r="E271" s="180">
        <v>1285</v>
      </c>
      <c r="F271" s="172">
        <v>1283.1300000000001</v>
      </c>
      <c r="G271" s="172">
        <f t="shared" ref="G271:G273" si="38">+F271-E271</f>
        <v>-1.8699999999998909</v>
      </c>
      <c r="H271" s="172">
        <f t="shared" si="37"/>
        <v>99.85447470817121</v>
      </c>
    </row>
    <row r="272" spans="1:8" x14ac:dyDescent="0.2">
      <c r="A272" s="166"/>
      <c r="B272" s="166">
        <v>633006</v>
      </c>
      <c r="C272" s="171" t="s">
        <v>100</v>
      </c>
      <c r="D272" s="171">
        <v>200</v>
      </c>
      <c r="E272" s="180">
        <v>165</v>
      </c>
      <c r="F272" s="172">
        <v>163.19999999999999</v>
      </c>
      <c r="G272" s="172">
        <f t="shared" si="38"/>
        <v>-1.8000000000000114</v>
      </c>
      <c r="H272" s="172"/>
    </row>
    <row r="273" spans="1:8" x14ac:dyDescent="0.2">
      <c r="A273" s="166"/>
      <c r="B273" s="166">
        <v>637004</v>
      </c>
      <c r="C273" s="171" t="s">
        <v>58</v>
      </c>
      <c r="D273" s="171">
        <v>0</v>
      </c>
      <c r="E273" s="180">
        <v>0</v>
      </c>
      <c r="F273" s="172">
        <v>0</v>
      </c>
      <c r="G273" s="172">
        <f t="shared" si="38"/>
        <v>0</v>
      </c>
      <c r="H273" s="172"/>
    </row>
    <row r="274" spans="1:8" x14ac:dyDescent="0.2">
      <c r="A274" s="166"/>
      <c r="B274" s="166">
        <v>637027</v>
      </c>
      <c r="C274" s="171" t="s">
        <v>101</v>
      </c>
      <c r="D274" s="171">
        <v>700</v>
      </c>
      <c r="E274" s="180">
        <v>373.26</v>
      </c>
      <c r="F274" s="172">
        <v>373.26</v>
      </c>
      <c r="G274" s="172">
        <f t="shared" ref="G274" si="39">+F274-E274</f>
        <v>0</v>
      </c>
      <c r="H274" s="172">
        <f t="shared" ref="H274" si="40">+F274/E274*100</f>
        <v>100</v>
      </c>
    </row>
    <row r="275" spans="1:8" x14ac:dyDescent="0.2">
      <c r="A275" s="293"/>
      <c r="B275" s="183"/>
      <c r="C275" s="183"/>
      <c r="D275" s="183"/>
      <c r="E275" s="183"/>
      <c r="F275" s="294"/>
      <c r="G275" s="295"/>
      <c r="H275" s="295"/>
    </row>
    <row r="276" spans="1:8" x14ac:dyDescent="0.2">
      <c r="A276" s="291">
        <v>41</v>
      </c>
      <c r="B276" s="281" t="s">
        <v>102</v>
      </c>
      <c r="C276" s="186" t="s">
        <v>103</v>
      </c>
      <c r="D276" s="186">
        <f>SUM(D277:D281)</f>
        <v>800</v>
      </c>
      <c r="E276" s="300">
        <f>SUM(E277:E281)</f>
        <v>620</v>
      </c>
      <c r="F276" s="282">
        <f>SUM(F277:F281)</f>
        <v>591.15</v>
      </c>
      <c r="G276" s="282">
        <f>SUM(G277:G281)</f>
        <v>-28.849999999999969</v>
      </c>
      <c r="H276" s="282">
        <f t="shared" ref="H276" si="41">+F276/E276*100</f>
        <v>95.346774193548384</v>
      </c>
    </row>
    <row r="277" spans="1:8" x14ac:dyDescent="0.2">
      <c r="A277" s="166"/>
      <c r="B277" s="166">
        <v>633006</v>
      </c>
      <c r="C277" s="171" t="s">
        <v>104</v>
      </c>
      <c r="D277" s="171">
        <v>200</v>
      </c>
      <c r="E277" s="180">
        <v>350</v>
      </c>
      <c r="F277" s="172">
        <v>331.48</v>
      </c>
      <c r="G277" s="172">
        <f t="shared" ref="G277" si="42">+F277-E277</f>
        <v>-18.519999999999982</v>
      </c>
      <c r="H277" s="172">
        <f t="shared" ref="H277" si="43">+F277/E277*100</f>
        <v>94.708571428571432</v>
      </c>
    </row>
    <row r="278" spans="1:8" x14ac:dyDescent="0.2">
      <c r="A278" s="166"/>
      <c r="B278" s="166">
        <v>635006</v>
      </c>
      <c r="C278" s="171" t="s">
        <v>82</v>
      </c>
      <c r="D278" s="171">
        <v>500</v>
      </c>
      <c r="E278" s="180">
        <v>240</v>
      </c>
      <c r="F278" s="172">
        <v>230.55</v>
      </c>
      <c r="G278" s="172">
        <f t="shared" ref="G278:G281" si="44">+F278-E278</f>
        <v>-9.4499999999999886</v>
      </c>
      <c r="H278" s="172">
        <f t="shared" ref="H278:H280" si="45">+F278/E278*100</f>
        <v>96.0625</v>
      </c>
    </row>
    <row r="279" spans="1:8" x14ac:dyDescent="0.2">
      <c r="A279" s="166"/>
      <c r="B279" s="166">
        <v>637004</v>
      </c>
      <c r="C279" s="171" t="s">
        <v>58</v>
      </c>
      <c r="D279" s="171">
        <v>100</v>
      </c>
      <c r="E279" s="180">
        <v>0</v>
      </c>
      <c r="F279" s="172">
        <v>0</v>
      </c>
      <c r="G279" s="172">
        <f t="shared" si="44"/>
        <v>0</v>
      </c>
      <c r="H279" s="172"/>
    </row>
    <row r="280" spans="1:8" x14ac:dyDescent="0.2">
      <c r="A280" s="166"/>
      <c r="B280" s="166">
        <v>637002</v>
      </c>
      <c r="C280" s="171" t="s">
        <v>105</v>
      </c>
      <c r="D280" s="171">
        <v>0</v>
      </c>
      <c r="E280" s="180">
        <v>30</v>
      </c>
      <c r="F280" s="172">
        <v>29.12</v>
      </c>
      <c r="G280" s="172">
        <f t="shared" si="44"/>
        <v>-0.87999999999999901</v>
      </c>
      <c r="H280" s="172">
        <f t="shared" si="45"/>
        <v>97.066666666666663</v>
      </c>
    </row>
    <row r="281" spans="1:8" x14ac:dyDescent="0.2">
      <c r="A281" s="166"/>
      <c r="B281" s="166">
        <v>637004</v>
      </c>
      <c r="C281" s="171" t="s">
        <v>106</v>
      </c>
      <c r="D281" s="171">
        <v>0</v>
      </c>
      <c r="E281" s="180">
        <v>0</v>
      </c>
      <c r="F281" s="172">
        <v>0</v>
      </c>
      <c r="G281" s="172">
        <f t="shared" si="44"/>
        <v>0</v>
      </c>
      <c r="H281" s="172"/>
    </row>
    <row r="282" spans="1:8" x14ac:dyDescent="0.2">
      <c r="A282" s="293"/>
      <c r="B282" s="183"/>
      <c r="C282" s="183"/>
      <c r="D282" s="183"/>
      <c r="E282" s="183"/>
      <c r="F282" s="294"/>
      <c r="G282" s="295"/>
      <c r="H282" s="295"/>
    </row>
    <row r="283" spans="1:8" x14ac:dyDescent="0.2">
      <c r="A283" s="291">
        <v>41</v>
      </c>
      <c r="B283" s="281" t="s">
        <v>107</v>
      </c>
      <c r="C283" s="186" t="s">
        <v>108</v>
      </c>
      <c r="D283" s="186">
        <f>SUM(D284:D286)</f>
        <v>1500</v>
      </c>
      <c r="E283" s="300">
        <f>SUM(E284:E286)</f>
        <v>620</v>
      </c>
      <c r="F283" s="282">
        <f>SUM(F284:F286)</f>
        <v>611.96</v>
      </c>
      <c r="G283" s="282">
        <f>SUM(G284:G286)</f>
        <v>-8.0400000000000205</v>
      </c>
      <c r="H283" s="282">
        <f t="shared" ref="H283:H285" si="46">+F283/E283*100</f>
        <v>98.703225806451627</v>
      </c>
    </row>
    <row r="284" spans="1:8" x14ac:dyDescent="0.2">
      <c r="A284" s="166"/>
      <c r="B284" s="166">
        <v>635003</v>
      </c>
      <c r="C284" s="171" t="s">
        <v>109</v>
      </c>
      <c r="D284" s="171">
        <v>1200</v>
      </c>
      <c r="E284" s="180">
        <v>450</v>
      </c>
      <c r="F284" s="172">
        <v>445.4</v>
      </c>
      <c r="G284" s="172">
        <f t="shared" ref="G284:G286" si="47">+F284-E284</f>
        <v>-4.6000000000000227</v>
      </c>
      <c r="H284" s="172">
        <f t="shared" si="46"/>
        <v>98.977777777777774</v>
      </c>
    </row>
    <row r="285" spans="1:8" x14ac:dyDescent="0.2">
      <c r="A285" s="166"/>
      <c r="B285" s="166">
        <v>635006</v>
      </c>
      <c r="C285" s="171" t="s">
        <v>82</v>
      </c>
      <c r="D285" s="171">
        <v>200</v>
      </c>
      <c r="E285" s="180">
        <v>170</v>
      </c>
      <c r="F285" s="172">
        <v>166.56</v>
      </c>
      <c r="G285" s="172">
        <f t="shared" si="47"/>
        <v>-3.4399999999999977</v>
      </c>
      <c r="H285" s="172">
        <f t="shared" si="46"/>
        <v>97.976470588235301</v>
      </c>
    </row>
    <row r="286" spans="1:8" x14ac:dyDescent="0.2">
      <c r="A286" s="166"/>
      <c r="B286" s="166">
        <v>637027</v>
      </c>
      <c r="C286" s="171" t="s">
        <v>110</v>
      </c>
      <c r="D286" s="171">
        <v>100</v>
      </c>
      <c r="E286" s="180">
        <v>0</v>
      </c>
      <c r="F286" s="172">
        <v>0</v>
      </c>
      <c r="G286" s="172">
        <f t="shared" si="47"/>
        <v>0</v>
      </c>
      <c r="H286" s="172"/>
    </row>
    <row r="287" spans="1:8" x14ac:dyDescent="0.2">
      <c r="A287" s="293"/>
      <c r="B287" s="182"/>
      <c r="C287" s="183"/>
      <c r="D287" s="183"/>
      <c r="E287" s="183"/>
      <c r="F287" s="294"/>
      <c r="G287" s="295"/>
      <c r="H287" s="295"/>
    </row>
    <row r="288" spans="1:8" x14ac:dyDescent="0.2">
      <c r="A288" s="291">
        <v>41</v>
      </c>
      <c r="B288" s="281" t="s">
        <v>111</v>
      </c>
      <c r="C288" s="186" t="s">
        <v>112</v>
      </c>
      <c r="D288" s="186">
        <f>SUM(D289:D292)</f>
        <v>1600</v>
      </c>
      <c r="E288" s="302">
        <f>SUM(E289:E292)</f>
        <v>0</v>
      </c>
      <c r="F288" s="186">
        <f>SUM(F289:F292)</f>
        <v>0</v>
      </c>
      <c r="G288" s="186">
        <f>SUM(G289:G292)</f>
        <v>0</v>
      </c>
      <c r="H288" s="171"/>
    </row>
    <row r="289" spans="1:8" x14ac:dyDescent="0.2">
      <c r="A289" s="166"/>
      <c r="B289" s="166">
        <v>633006</v>
      </c>
      <c r="C289" s="171" t="s">
        <v>115</v>
      </c>
      <c r="D289" s="171">
        <v>700</v>
      </c>
      <c r="E289" s="180">
        <v>0</v>
      </c>
      <c r="F289" s="172">
        <v>0</v>
      </c>
      <c r="G289" s="172">
        <f t="shared" ref="G289:G292" si="48">+F289-E289</f>
        <v>0</v>
      </c>
      <c r="H289" s="171"/>
    </row>
    <row r="290" spans="1:8" x14ac:dyDescent="0.2">
      <c r="A290" s="166"/>
      <c r="B290" s="166">
        <v>635006</v>
      </c>
      <c r="C290" s="171" t="s">
        <v>113</v>
      </c>
      <c r="D290" s="171">
        <v>600</v>
      </c>
      <c r="E290" s="180">
        <v>0</v>
      </c>
      <c r="F290" s="172">
        <v>0</v>
      </c>
      <c r="G290" s="172">
        <f t="shared" si="48"/>
        <v>0</v>
      </c>
      <c r="H290" s="171"/>
    </row>
    <row r="291" spans="1:8" x14ac:dyDescent="0.2">
      <c r="A291" s="166"/>
      <c r="B291" s="166">
        <v>637027</v>
      </c>
      <c r="C291" s="171" t="s">
        <v>153</v>
      </c>
      <c r="D291" s="171">
        <v>150</v>
      </c>
      <c r="E291" s="180">
        <v>0</v>
      </c>
      <c r="F291" s="172">
        <v>0</v>
      </c>
      <c r="G291" s="172">
        <f t="shared" si="48"/>
        <v>0</v>
      </c>
      <c r="H291" s="171"/>
    </row>
    <row r="292" spans="1:8" x14ac:dyDescent="0.2">
      <c r="A292" s="166"/>
      <c r="B292" s="166">
        <v>642006</v>
      </c>
      <c r="C292" s="171" t="s">
        <v>114</v>
      </c>
      <c r="D292" s="171">
        <v>150</v>
      </c>
      <c r="E292" s="163">
        <v>0</v>
      </c>
      <c r="F292" s="171">
        <v>0</v>
      </c>
      <c r="G292" s="172">
        <f t="shared" si="48"/>
        <v>0</v>
      </c>
      <c r="H292" s="171"/>
    </row>
    <row r="293" spans="1:8" x14ac:dyDescent="0.2">
      <c r="A293" s="182"/>
      <c r="B293" s="182"/>
      <c r="C293" s="183"/>
      <c r="D293" s="183"/>
      <c r="E293" s="183"/>
      <c r="F293" s="183"/>
      <c r="G293" s="295"/>
      <c r="H293" s="295"/>
    </row>
    <row r="294" spans="1:8" x14ac:dyDescent="0.2">
      <c r="A294" s="49"/>
      <c r="B294" s="3"/>
      <c r="C294" s="29"/>
      <c r="D294" s="29"/>
      <c r="E294" s="29"/>
      <c r="F294" s="29"/>
    </row>
    <row r="295" spans="1:8" ht="13.5" thickBot="1" x14ac:dyDescent="0.25">
      <c r="A295" s="49"/>
      <c r="B295" s="3"/>
      <c r="C295" s="29"/>
      <c r="D295" s="29"/>
      <c r="E295" s="29"/>
      <c r="F295" s="29"/>
    </row>
    <row r="296" spans="1:8" x14ac:dyDescent="0.2">
      <c r="A296" s="192"/>
      <c r="B296" s="309"/>
      <c r="C296" s="310" t="s">
        <v>116</v>
      </c>
      <c r="D296" s="311">
        <f>+D299+D303+D307</f>
        <v>480100</v>
      </c>
      <c r="E296" s="312">
        <f t="shared" ref="E296:G296" si="49">+E299+E303+E307</f>
        <v>277200</v>
      </c>
      <c r="F296" s="312">
        <f t="shared" si="49"/>
        <v>277160.34000000003</v>
      </c>
      <c r="G296" s="312">
        <f t="shared" si="49"/>
        <v>-39.659999999988941</v>
      </c>
      <c r="H296" s="268">
        <f t="shared" ref="H296" si="50">+F296/E296*100</f>
        <v>99.985692640692648</v>
      </c>
    </row>
    <row r="297" spans="1:8" x14ac:dyDescent="0.2">
      <c r="A297" s="313"/>
      <c r="B297" s="279"/>
      <c r="C297" s="280"/>
      <c r="D297" s="314"/>
      <c r="E297" s="315"/>
      <c r="F297" s="315"/>
      <c r="G297" s="183"/>
      <c r="H297" s="316"/>
    </row>
    <row r="298" spans="1:8" x14ac:dyDescent="0.2">
      <c r="A298" s="181"/>
      <c r="B298" s="182"/>
      <c r="C298" s="183"/>
      <c r="D298" s="317"/>
      <c r="E298" s="318"/>
      <c r="F298" s="318"/>
      <c r="G298" s="183"/>
      <c r="H298" s="316"/>
    </row>
    <row r="299" spans="1:8" x14ac:dyDescent="0.2">
      <c r="A299" s="319" t="s">
        <v>130</v>
      </c>
      <c r="B299" s="291"/>
      <c r="C299" s="320" t="s">
        <v>132</v>
      </c>
      <c r="D299" s="321">
        <f>+D300+D301</f>
        <v>374000</v>
      </c>
      <c r="E299" s="322">
        <f t="shared" ref="E299:G299" si="51">+E300+E301</f>
        <v>235600</v>
      </c>
      <c r="F299" s="322">
        <f t="shared" si="51"/>
        <v>235586.29</v>
      </c>
      <c r="G299" s="322">
        <f t="shared" si="51"/>
        <v>-13.709999999991851</v>
      </c>
      <c r="H299" s="306">
        <f t="shared" ref="H299:H300" si="52">+F299/E299*100</f>
        <v>99.994180814940577</v>
      </c>
    </row>
    <row r="300" spans="1:8" x14ac:dyDescent="0.2">
      <c r="A300" s="179"/>
      <c r="B300" s="166">
        <v>717001</v>
      </c>
      <c r="C300" s="171" t="s">
        <v>182</v>
      </c>
      <c r="D300" s="323">
        <v>0</v>
      </c>
      <c r="E300" s="307">
        <v>235600</v>
      </c>
      <c r="F300" s="307">
        <v>235586.29</v>
      </c>
      <c r="G300" s="307">
        <f t="shared" ref="G300:G301" si="53">+F300-E300</f>
        <v>-13.709999999991851</v>
      </c>
      <c r="H300" s="308">
        <f t="shared" si="52"/>
        <v>99.994180814940577</v>
      </c>
    </row>
    <row r="301" spans="1:8" x14ac:dyDescent="0.2">
      <c r="A301" s="179"/>
      <c r="B301" s="166">
        <v>717002</v>
      </c>
      <c r="C301" s="171" t="s">
        <v>117</v>
      </c>
      <c r="D301" s="323">
        <v>374000</v>
      </c>
      <c r="E301" s="307">
        <v>0</v>
      </c>
      <c r="F301" s="307">
        <v>0</v>
      </c>
      <c r="G301" s="307">
        <f t="shared" si="53"/>
        <v>0</v>
      </c>
      <c r="H301" s="308"/>
    </row>
    <row r="302" spans="1:8" x14ac:dyDescent="0.2">
      <c r="A302" s="181"/>
      <c r="B302" s="182"/>
      <c r="C302" s="183"/>
      <c r="D302" s="317"/>
      <c r="E302" s="283"/>
      <c r="F302" s="318"/>
      <c r="G302" s="318"/>
      <c r="H302" s="316"/>
    </row>
    <row r="303" spans="1:8" x14ac:dyDescent="0.2">
      <c r="A303" s="319" t="s">
        <v>133</v>
      </c>
      <c r="B303" s="291"/>
      <c r="C303" s="320" t="s">
        <v>154</v>
      </c>
      <c r="D303" s="321">
        <f>+D304+D305</f>
        <v>66000</v>
      </c>
      <c r="E303" s="322">
        <f t="shared" ref="E303:G303" si="54">+E304+E305</f>
        <v>41600</v>
      </c>
      <c r="F303" s="322">
        <f t="shared" si="54"/>
        <v>41574.050000000003</v>
      </c>
      <c r="G303" s="322">
        <f t="shared" si="54"/>
        <v>-25.94999999999709</v>
      </c>
      <c r="H303" s="306">
        <f t="shared" ref="H303:H304" si="55">+F303/E303*100</f>
        <v>99.937620192307691</v>
      </c>
    </row>
    <row r="304" spans="1:8" x14ac:dyDescent="0.2">
      <c r="A304" s="179"/>
      <c r="B304" s="166">
        <v>717001</v>
      </c>
      <c r="C304" s="171" t="s">
        <v>182</v>
      </c>
      <c r="D304" s="323">
        <v>0</v>
      </c>
      <c r="E304" s="171">
        <v>41600</v>
      </c>
      <c r="F304" s="307">
        <v>41574.050000000003</v>
      </c>
      <c r="G304" s="307">
        <f t="shared" ref="G304:G305" si="56">+F304-E304</f>
        <v>-25.94999999999709</v>
      </c>
      <c r="H304" s="308">
        <f t="shared" si="55"/>
        <v>99.937620192307691</v>
      </c>
    </row>
    <row r="305" spans="1:8" x14ac:dyDescent="0.2">
      <c r="A305" s="179"/>
      <c r="B305" s="166">
        <v>717002</v>
      </c>
      <c r="C305" s="171" t="s">
        <v>117</v>
      </c>
      <c r="D305" s="323">
        <v>66000</v>
      </c>
      <c r="E305" s="172">
        <v>0</v>
      </c>
      <c r="F305" s="307">
        <v>0</v>
      </c>
      <c r="G305" s="307">
        <f t="shared" si="56"/>
        <v>0</v>
      </c>
      <c r="H305" s="308"/>
    </row>
    <row r="306" spans="1:8" x14ac:dyDescent="0.2">
      <c r="A306" s="181"/>
      <c r="B306" s="182"/>
      <c r="C306" s="183"/>
      <c r="D306" s="317"/>
      <c r="E306" s="283"/>
      <c r="F306" s="318"/>
      <c r="G306" s="318"/>
      <c r="H306" s="316"/>
    </row>
    <row r="307" spans="1:8" ht="13.5" thickBot="1" x14ac:dyDescent="0.25">
      <c r="A307" s="324">
        <v>41</v>
      </c>
      <c r="B307" s="325">
        <v>717002</v>
      </c>
      <c r="C307" s="326" t="s">
        <v>117</v>
      </c>
      <c r="D307" s="327">
        <v>40100</v>
      </c>
      <c r="E307" s="328">
        <v>0</v>
      </c>
      <c r="F307" s="329">
        <v>0</v>
      </c>
      <c r="G307" s="330">
        <v>0</v>
      </c>
      <c r="H307" s="331"/>
    </row>
    <row r="308" spans="1:8" x14ac:dyDescent="0.2">
      <c r="A308" s="3"/>
      <c r="B308" s="3"/>
      <c r="C308" s="29"/>
      <c r="D308" s="68"/>
      <c r="E308" s="51"/>
      <c r="F308" s="51"/>
    </row>
    <row r="309" spans="1:8" ht="13.5" thickBot="1" x14ac:dyDescent="0.25">
      <c r="A309" s="49"/>
      <c r="B309" s="29"/>
      <c r="C309" s="29"/>
      <c r="D309" s="29"/>
      <c r="E309" s="29"/>
      <c r="F309" s="29"/>
    </row>
    <row r="310" spans="1:8" x14ac:dyDescent="0.2">
      <c r="A310" s="192">
        <v>41</v>
      </c>
      <c r="B310" s="309"/>
      <c r="C310" s="310" t="s">
        <v>27</v>
      </c>
      <c r="D310" s="310">
        <f>SUM(D311:D311)</f>
        <v>0</v>
      </c>
      <c r="E310" s="310">
        <f>SUM(E311:E311)</f>
        <v>21000</v>
      </c>
      <c r="F310" s="310">
        <f>SUM(F311:F311)</f>
        <v>18500</v>
      </c>
      <c r="G310" s="310">
        <f>SUM(G311:G311)</f>
        <v>-2500</v>
      </c>
      <c r="H310" s="268">
        <f t="shared" ref="H310" si="57">+F310/E310*100</f>
        <v>88.095238095238088</v>
      </c>
    </row>
    <row r="311" spans="1:8" ht="13.5" thickBot="1" x14ac:dyDescent="0.25">
      <c r="A311" s="188"/>
      <c r="B311" s="189">
        <v>812001</v>
      </c>
      <c r="C311" s="190" t="s">
        <v>118</v>
      </c>
      <c r="D311" s="190">
        <v>0</v>
      </c>
      <c r="E311" s="190">
        <v>21000</v>
      </c>
      <c r="F311" s="190">
        <v>18500</v>
      </c>
      <c r="G311" s="330">
        <f t="shared" ref="G311" si="58">+F311-E311</f>
        <v>-2500</v>
      </c>
      <c r="H311" s="333">
        <f t="shared" ref="H311" si="59">+F311/E311*100</f>
        <v>88.095238095238088</v>
      </c>
    </row>
    <row r="312" spans="1:8" ht="13.5" thickBot="1" x14ac:dyDescent="0.25">
      <c r="A312" s="49"/>
      <c r="B312" s="29"/>
      <c r="C312" s="29"/>
      <c r="D312" s="29"/>
      <c r="E312" s="29"/>
      <c r="F312" s="29"/>
    </row>
    <row r="313" spans="1:8" ht="16.5" thickBot="1" x14ac:dyDescent="0.3">
      <c r="A313" s="87"/>
      <c r="B313" s="103"/>
      <c r="C313" s="89" t="s">
        <v>119</v>
      </c>
      <c r="D313" s="106">
        <f>D5+D296+D310</f>
        <v>701467</v>
      </c>
      <c r="E313" s="104">
        <f>E5+E296+E310</f>
        <v>628051.40000000014</v>
      </c>
      <c r="F313" s="104">
        <f>F5+F296+F310</f>
        <v>588632.26000000013</v>
      </c>
      <c r="G313" s="104">
        <f>G5+G296+G310</f>
        <v>-39419.139999999992</v>
      </c>
      <c r="H313" s="332">
        <f t="shared" ref="H313" si="60">+F313/E313*100</f>
        <v>93.723580585920203</v>
      </c>
    </row>
    <row r="314" spans="1:8" x14ac:dyDescent="0.2">
      <c r="A314" s="49"/>
      <c r="B314" s="29"/>
      <c r="C314" s="29"/>
      <c r="D314" s="29"/>
      <c r="E314" s="12"/>
    </row>
    <row r="315" spans="1:8" x14ac:dyDescent="0.2">
      <c r="A315" s="49"/>
      <c r="B315" s="29"/>
      <c r="C315" s="29"/>
      <c r="D315" s="29"/>
      <c r="E315" s="12"/>
    </row>
    <row r="316" spans="1:8" x14ac:dyDescent="0.2">
      <c r="A316" s="49"/>
      <c r="B316" s="29"/>
      <c r="C316" s="29"/>
      <c r="D316" s="29"/>
      <c r="E316" s="12"/>
    </row>
    <row r="317" spans="1:8" x14ac:dyDescent="0.2">
      <c r="A317" s="49"/>
      <c r="B317" s="29"/>
      <c r="C317" s="29"/>
      <c r="D317" s="29"/>
      <c r="E317" s="12"/>
    </row>
    <row r="318" spans="1:8" x14ac:dyDescent="0.2">
      <c r="A318" s="49"/>
      <c r="B318" s="12"/>
      <c r="C318" s="12"/>
      <c r="D318" s="12"/>
      <c r="E318" s="12"/>
    </row>
    <row r="319" spans="1:8" x14ac:dyDescent="0.2">
      <c r="A319" s="49"/>
      <c r="B319" s="12"/>
      <c r="C319" s="31"/>
      <c r="D319" s="28"/>
      <c r="E319" s="12"/>
    </row>
    <row r="320" spans="1:8" x14ac:dyDescent="0.2">
      <c r="A320" s="49"/>
      <c r="B320" s="12"/>
      <c r="C320" s="28"/>
      <c r="D320" s="28"/>
      <c r="E320" s="12"/>
    </row>
    <row r="321" spans="1:5" x14ac:dyDescent="0.2">
      <c r="A321" s="49"/>
      <c r="B321" s="12"/>
      <c r="C321" s="28"/>
      <c r="D321" s="28"/>
      <c r="E321" s="12"/>
    </row>
    <row r="322" spans="1:5" x14ac:dyDescent="0.2">
      <c r="A322" s="49"/>
      <c r="B322" s="12"/>
      <c r="C322" s="32"/>
      <c r="D322" s="31"/>
      <c r="E322" s="12"/>
    </row>
    <row r="323" spans="1:5" x14ac:dyDescent="0.2">
      <c r="A323" s="49"/>
      <c r="B323" s="12"/>
      <c r="C323" s="12"/>
      <c r="D323" s="12"/>
      <c r="E323" s="12"/>
    </row>
    <row r="324" spans="1:5" x14ac:dyDescent="0.2">
      <c r="A324" s="49"/>
      <c r="B324" s="12"/>
      <c r="C324" s="12"/>
      <c r="D324" s="12"/>
      <c r="E324" s="2"/>
    </row>
    <row r="325" spans="1:5" x14ac:dyDescent="0.2">
      <c r="A325" s="49"/>
      <c r="B325" s="12"/>
      <c r="C325" s="12"/>
      <c r="D325" s="12"/>
      <c r="E325" s="2"/>
    </row>
    <row r="326" spans="1:5" x14ac:dyDescent="0.2">
      <c r="A326" s="49"/>
      <c r="B326" s="2"/>
      <c r="C326" s="2"/>
      <c r="D326" s="2"/>
      <c r="E326" s="2"/>
    </row>
    <row r="327" spans="1:5" x14ac:dyDescent="0.2">
      <c r="A327" s="49"/>
      <c r="B327" s="2"/>
      <c r="C327" s="2"/>
      <c r="D327" s="2"/>
      <c r="E327" s="2"/>
    </row>
    <row r="328" spans="1:5" x14ac:dyDescent="0.2">
      <c r="A328" s="49"/>
      <c r="B328" s="12"/>
      <c r="C328" s="32"/>
      <c r="D328" s="28"/>
      <c r="E328" s="2"/>
    </row>
    <row r="329" spans="1:5" x14ac:dyDescent="0.2">
      <c r="A329" s="49"/>
      <c r="B329" s="12"/>
      <c r="C329" s="28"/>
      <c r="D329" s="28"/>
      <c r="E329" s="2"/>
    </row>
    <row r="330" spans="1:5" x14ac:dyDescent="0.2">
      <c r="A330" s="49"/>
      <c r="B330" s="12"/>
      <c r="C330" s="28"/>
      <c r="D330" s="28"/>
      <c r="E330" s="2"/>
    </row>
    <row r="331" spans="1:5" x14ac:dyDescent="0.2">
      <c r="A331" s="49"/>
      <c r="B331" s="12"/>
      <c r="C331" s="32"/>
      <c r="D331" s="5"/>
      <c r="E331" s="2"/>
    </row>
    <row r="332" spans="1:5" x14ac:dyDescent="0.2">
      <c r="A332" s="49"/>
      <c r="B332" s="12"/>
      <c r="C332" s="12"/>
      <c r="D332" s="12"/>
      <c r="E332" s="2"/>
    </row>
    <row r="333" spans="1:5" x14ac:dyDescent="0.2">
      <c r="A333" s="49"/>
      <c r="B333" s="12"/>
      <c r="C333" s="12"/>
      <c r="D333" s="12"/>
      <c r="E333" s="2"/>
    </row>
    <row r="334" spans="1:5" x14ac:dyDescent="0.2">
      <c r="A334" s="49"/>
      <c r="B334" s="12"/>
      <c r="C334" s="12"/>
      <c r="D334" s="12"/>
      <c r="E334" s="2"/>
    </row>
    <row r="335" spans="1:5" x14ac:dyDescent="0.2">
      <c r="A335" s="49"/>
      <c r="B335" s="2"/>
      <c r="C335" s="2"/>
      <c r="D335" s="2"/>
      <c r="E335" s="2"/>
    </row>
    <row r="336" spans="1:5" x14ac:dyDescent="0.2">
      <c r="A336" s="49"/>
      <c r="B336" s="2"/>
      <c r="C336" s="2"/>
      <c r="D336" s="2"/>
      <c r="E336" s="2"/>
    </row>
    <row r="337" spans="1:5" x14ac:dyDescent="0.2">
      <c r="A337" s="49"/>
      <c r="B337" s="12"/>
      <c r="C337" s="31"/>
      <c r="D337" s="28"/>
      <c r="E337" s="2"/>
    </row>
    <row r="338" spans="1:5" x14ac:dyDescent="0.2">
      <c r="A338" s="49"/>
      <c r="B338" s="12"/>
      <c r="C338" s="28"/>
      <c r="D338" s="28"/>
      <c r="E338" s="2"/>
    </row>
    <row r="339" spans="1:5" x14ac:dyDescent="0.2">
      <c r="A339" s="49"/>
      <c r="B339" s="12"/>
      <c r="C339" s="28"/>
      <c r="D339" s="28"/>
      <c r="E339" s="2"/>
    </row>
    <row r="340" spans="1:5" x14ac:dyDescent="0.2">
      <c r="A340" s="49"/>
      <c r="B340" s="12"/>
      <c r="C340" s="32"/>
      <c r="D340" s="5"/>
      <c r="E340" s="2"/>
    </row>
    <row r="341" spans="1:5" x14ac:dyDescent="0.2">
      <c r="A341" s="49"/>
      <c r="B341" s="12"/>
      <c r="C341" s="12"/>
      <c r="D341" s="5"/>
      <c r="E341" s="2"/>
    </row>
    <row r="342" spans="1:5" x14ac:dyDescent="0.2">
      <c r="A342" s="49"/>
      <c r="B342" s="12"/>
      <c r="C342" s="12"/>
      <c r="D342" s="5"/>
      <c r="E342" s="2"/>
    </row>
    <row r="343" spans="1:5" x14ac:dyDescent="0.2">
      <c r="A343" s="49"/>
      <c r="B343" s="12"/>
      <c r="C343" s="12"/>
      <c r="D343" s="12"/>
      <c r="E343" s="2"/>
    </row>
    <row r="344" spans="1:5" x14ac:dyDescent="0.2">
      <c r="A344" s="49"/>
      <c r="B344" s="2"/>
      <c r="C344" s="2"/>
      <c r="D344" s="2"/>
      <c r="E344" s="2"/>
    </row>
    <row r="345" spans="1:5" x14ac:dyDescent="0.2">
      <c r="A345" s="49"/>
      <c r="B345" s="2"/>
      <c r="C345" s="2"/>
      <c r="D345" s="2"/>
      <c r="E345" s="2"/>
    </row>
    <row r="346" spans="1:5" x14ac:dyDescent="0.2">
      <c r="A346" s="49"/>
      <c r="B346" s="12"/>
      <c r="C346" s="12"/>
      <c r="D346" s="28"/>
      <c r="E346" s="2"/>
    </row>
    <row r="347" spans="1:5" x14ac:dyDescent="0.2">
      <c r="A347" s="49"/>
      <c r="B347" s="12"/>
      <c r="C347" s="28"/>
      <c r="D347" s="28"/>
      <c r="E347" s="2"/>
    </row>
    <row r="348" spans="1:5" x14ac:dyDescent="0.2">
      <c r="A348" s="49"/>
      <c r="B348" s="12"/>
      <c r="C348" s="28"/>
      <c r="D348" s="28"/>
      <c r="E348" s="2"/>
    </row>
    <row r="349" spans="1:5" x14ac:dyDescent="0.2">
      <c r="A349" s="49"/>
      <c r="B349" s="12"/>
      <c r="C349" s="12"/>
      <c r="D349" s="5"/>
      <c r="E349" s="2"/>
    </row>
    <row r="350" spans="1:5" x14ac:dyDescent="0.2">
      <c r="A350" s="49"/>
      <c r="B350" s="12"/>
      <c r="C350" s="12"/>
      <c r="D350" s="5"/>
      <c r="E350" s="2"/>
    </row>
    <row r="351" spans="1:5" x14ac:dyDescent="0.2">
      <c r="A351" s="49"/>
      <c r="B351" s="12"/>
      <c r="C351" s="12"/>
      <c r="D351" s="12"/>
      <c r="E351" s="2"/>
    </row>
    <row r="352" spans="1:5" x14ac:dyDescent="0.2">
      <c r="A352" s="49"/>
      <c r="B352" s="2"/>
      <c r="C352" s="2"/>
      <c r="D352" s="2"/>
      <c r="E352" s="2"/>
    </row>
    <row r="353" spans="1:5" x14ac:dyDescent="0.2">
      <c r="A353" s="49"/>
      <c r="B353" s="2"/>
      <c r="C353" s="2"/>
      <c r="D353" s="2"/>
      <c r="E353" s="2"/>
    </row>
    <row r="354" spans="1:5" x14ac:dyDescent="0.2">
      <c r="A354" s="49"/>
      <c r="B354" s="2"/>
      <c r="C354" s="2"/>
      <c r="D354" s="2"/>
      <c r="E354" s="2"/>
    </row>
    <row r="355" spans="1:5" x14ac:dyDescent="0.2">
      <c r="A355" s="49"/>
      <c r="B355" s="2"/>
      <c r="C355" s="2"/>
      <c r="D355" s="2"/>
      <c r="E355" s="2"/>
    </row>
    <row r="356" spans="1:5" x14ac:dyDescent="0.2">
      <c r="A356" s="49"/>
      <c r="B356" s="2"/>
      <c r="C356" s="2"/>
      <c r="D356" s="2"/>
      <c r="E356" s="2"/>
    </row>
    <row r="357" spans="1:5" x14ac:dyDescent="0.2">
      <c r="A357" s="49"/>
      <c r="B357" s="2"/>
      <c r="C357" s="2"/>
      <c r="D357" s="2"/>
      <c r="E357" s="2"/>
    </row>
    <row r="358" spans="1:5" x14ac:dyDescent="0.2">
      <c r="A358" s="49"/>
      <c r="B358" s="2"/>
      <c r="C358" s="2"/>
      <c r="D358" s="2"/>
      <c r="E35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Príjmy</vt:lpstr>
      <vt:lpstr>Výdavky</vt:lpstr>
      <vt:lpstr> 1.polrok-pr.</vt:lpstr>
      <vt:lpstr>1polrok-výd.</vt:lpstr>
      <vt:lpstr>Rok-pr.</vt:lpstr>
      <vt:lpstr>Rok-výd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User</cp:lastModifiedBy>
  <cp:revision>0</cp:revision>
  <cp:lastPrinted>2014-03-12T09:03:12Z</cp:lastPrinted>
  <dcterms:created xsi:type="dcterms:W3CDTF">2012-09-12T22:29:07Z</dcterms:created>
  <dcterms:modified xsi:type="dcterms:W3CDTF">2014-09-24T10:15:40Z</dcterms:modified>
</cp:coreProperties>
</file>